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p\OneDrive\Documents\MF ENGENHARIA\CAMARA SJS\"/>
    </mc:Choice>
  </mc:AlternateContent>
  <bookViews>
    <workbookView xWindow="0" yWindow="0" windowWidth="28800" windowHeight="12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K91" i="1"/>
  <c r="J91" i="1"/>
  <c r="K90" i="1"/>
  <c r="J90" i="1"/>
  <c r="J92" i="1" s="1"/>
  <c r="I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K88" i="1" s="1"/>
  <c r="J76" i="1"/>
  <c r="K75" i="1"/>
  <c r="J75" i="1"/>
  <c r="I73" i="1"/>
  <c r="K72" i="1"/>
  <c r="J72" i="1"/>
  <c r="K71" i="1"/>
  <c r="J71" i="1"/>
  <c r="K70" i="1"/>
  <c r="K73" i="1" s="1"/>
  <c r="J70" i="1"/>
  <c r="J73" i="1" s="1"/>
  <c r="I68" i="1"/>
  <c r="K67" i="1"/>
  <c r="J67" i="1"/>
  <c r="K66" i="1"/>
  <c r="K68" i="1" s="1"/>
  <c r="J66" i="1"/>
  <c r="K65" i="1"/>
  <c r="J65" i="1"/>
  <c r="K64" i="1"/>
  <c r="I64" i="1"/>
  <c r="I63" i="1"/>
  <c r="K62" i="1"/>
  <c r="J62" i="1"/>
  <c r="K61" i="1"/>
  <c r="J61" i="1"/>
  <c r="K60" i="1"/>
  <c r="J60" i="1"/>
  <c r="I58" i="1"/>
  <c r="K57" i="1"/>
  <c r="J57" i="1"/>
  <c r="K56" i="1"/>
  <c r="J56" i="1"/>
  <c r="K55" i="1"/>
  <c r="K58" i="1" s="1"/>
  <c r="J55" i="1"/>
  <c r="J58" i="1" s="1"/>
  <c r="I54" i="1"/>
  <c r="I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4" i="1"/>
  <c r="J44" i="1"/>
  <c r="I44" i="1"/>
  <c r="K43" i="1"/>
  <c r="J43" i="1"/>
  <c r="I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J41" i="1" s="1"/>
  <c r="K33" i="1"/>
  <c r="J33" i="1"/>
  <c r="K32" i="1"/>
  <c r="J32" i="1"/>
  <c r="K31" i="1"/>
  <c r="J31" i="1"/>
  <c r="K30" i="1"/>
  <c r="J30" i="1"/>
  <c r="I27" i="1"/>
  <c r="F27" i="1"/>
  <c r="G27" i="1" s="1"/>
  <c r="J27" i="1" s="1"/>
  <c r="F26" i="1"/>
  <c r="G26" i="1" s="1"/>
  <c r="H26" i="1" s="1"/>
  <c r="I25" i="1"/>
  <c r="F25" i="1"/>
  <c r="G25" i="1" s="1"/>
  <c r="J25" i="1" s="1"/>
  <c r="F24" i="1"/>
  <c r="G24" i="1" s="1"/>
  <c r="H24" i="1" s="1"/>
  <c r="I23" i="1"/>
  <c r="F23" i="1"/>
  <c r="G23" i="1" s="1"/>
  <c r="F22" i="1"/>
  <c r="G22" i="1" s="1"/>
  <c r="H22" i="1" s="1"/>
  <c r="I21" i="1"/>
  <c r="I28" i="1" s="1"/>
  <c r="F21" i="1"/>
  <c r="G21" i="1" s="1"/>
  <c r="I18" i="1"/>
  <c r="G18" i="1"/>
  <c r="H18" i="1" s="1"/>
  <c r="K18" i="1" s="1"/>
  <c r="I17" i="1"/>
  <c r="G17" i="1"/>
  <c r="J17" i="1" s="1"/>
  <c r="I16" i="1"/>
  <c r="H16" i="1"/>
  <c r="K16" i="1" s="1"/>
  <c r="G16" i="1"/>
  <c r="J16" i="1" s="1"/>
  <c r="G15" i="1"/>
  <c r="H15" i="1" s="1"/>
  <c r="I14" i="1"/>
  <c r="G14" i="1"/>
  <c r="J14" i="1" s="1"/>
  <c r="I13" i="1"/>
  <c r="G13" i="1"/>
  <c r="J13" i="1" s="1"/>
  <c r="F10" i="1"/>
  <c r="G10" i="1" s="1"/>
  <c r="K9" i="1"/>
  <c r="K11" i="1" s="1"/>
  <c r="J9" i="1"/>
  <c r="J11" i="1" s="1"/>
  <c r="I9" i="1"/>
  <c r="I11" i="1" s="1"/>
  <c r="J68" i="1" l="1"/>
  <c r="J88" i="1"/>
  <c r="J53" i="1"/>
  <c r="K53" i="1"/>
  <c r="J63" i="1"/>
  <c r="I19" i="1"/>
  <c r="K41" i="1"/>
  <c r="K63" i="1"/>
  <c r="H13" i="1"/>
  <c r="K13" i="1" s="1"/>
  <c r="K92" i="1"/>
  <c r="J23" i="1"/>
  <c r="H23" i="1"/>
  <c r="K23" i="1" s="1"/>
  <c r="I93" i="1"/>
  <c r="H21" i="1"/>
  <c r="K21" i="1" s="1"/>
  <c r="J21" i="1"/>
  <c r="J18" i="1"/>
  <c r="J19" i="1" s="1"/>
  <c r="H25" i="1"/>
  <c r="K25" i="1" s="1"/>
  <c r="H17" i="1"/>
  <c r="K17" i="1" s="1"/>
  <c r="H27" i="1"/>
  <c r="K27" i="1" s="1"/>
  <c r="H14" i="1"/>
  <c r="K14" i="1" s="1"/>
  <c r="K19" i="1" l="1"/>
  <c r="J28" i="1"/>
  <c r="J93" i="1" s="1"/>
  <c r="K28" i="1"/>
</calcChain>
</file>

<file path=xl/sharedStrings.xml><?xml version="1.0" encoding="utf-8"?>
<sst xmlns="http://schemas.openxmlformats.org/spreadsheetml/2006/main" count="241" uniqueCount="184">
  <si>
    <t>CÂMARA MUNICIPAL DE SÃO JOÃO DO SABUGI/RN</t>
  </si>
  <si>
    <t>BOLETIM DE MEDIÇÃO N.º 01</t>
  </si>
  <si>
    <t xml:space="preserve">PREVISÃO DE TÉRMINO DA OBRA : </t>
  </si>
  <si>
    <t>FOLHA:  01</t>
  </si>
  <si>
    <t xml:space="preserve">OBRA: </t>
  </si>
  <si>
    <t>AMPLIAÇÃO DO PRÉDIO PÚBLICO DA CÂMARA MUNICIPAL DE SÃO JOÃO DO SABUGI/RN</t>
  </si>
  <si>
    <t>CONTRATO :</t>
  </si>
  <si>
    <t>004/2022</t>
  </si>
  <si>
    <t>DATA EMISSÃO:</t>
  </si>
  <si>
    <t>ADITIVOS:</t>
  </si>
  <si>
    <t>EXECUTANTE: MF ENGENHARIA - CNPJ: 37.130.103/0001-86</t>
  </si>
  <si>
    <t>PERÍODO DE EXECUÇÃO  :</t>
  </si>
  <si>
    <t>05/09/2022 a 23/09/2022</t>
  </si>
  <si>
    <t>ITEM</t>
  </si>
  <si>
    <t>Descrição dos Serviços</t>
  </si>
  <si>
    <t>UND</t>
  </si>
  <si>
    <t>Quantidade</t>
  </si>
  <si>
    <t>Valor Unitário</t>
  </si>
  <si>
    <t>QUANTIDADES</t>
  </si>
  <si>
    <t>VALORES FINANCEIRO (R$)</t>
  </si>
  <si>
    <t xml:space="preserve"> 1 </t>
  </si>
  <si>
    <t>SERVIÇOS PRELIMINARES</t>
  </si>
  <si>
    <t>ORÇADAS</t>
  </si>
  <si>
    <t>MEDIDAS NO PERÍODO</t>
  </si>
  <si>
    <t>ACUMULADAS NO PERÍODO</t>
  </si>
  <si>
    <t>ORÇADOS CONTRATUAL</t>
  </si>
  <si>
    <t>MEDIDOS NO PERÍODO</t>
  </si>
  <si>
    <t>ACUMULADOS NO PERÍODO</t>
  </si>
  <si>
    <t xml:space="preserve"> 1.1 </t>
  </si>
  <si>
    <t>PLACA DE OBRA (PARA CONSTRUCAO CIVIL) EM CHAPA GALVANIZADA *N. 22*, ADESIVADA, DE *2,4 X 1,2* M (SEM POSTES PARA FIXACAO)</t>
  </si>
  <si>
    <t>m²</t>
  </si>
  <si>
    <t xml:space="preserve"> 1.2 </t>
  </si>
  <si>
    <t>LOCAÇÃO DA OBRA - EXECUÇÃO DE GABARITO</t>
  </si>
  <si>
    <t xml:space="preserve"> 2 </t>
  </si>
  <si>
    <t>DEMOLIÇÕES E RETIRADAS</t>
  </si>
  <si>
    <t xml:space="preserve"> 2.1 </t>
  </si>
  <si>
    <t>DEMOLIÇÃO DE ALVENARIA DE TIJOLO MACIÇO, DE FORMA MANUAL, SEM REAPROVEITAMENTO. AF_12/2017</t>
  </si>
  <si>
    <t>m³</t>
  </si>
  <si>
    <t xml:space="preserve"> 2.2 </t>
  </si>
  <si>
    <t>REMOÇÃO DE TRAMA DE MADEIRA PARA COBERTURA, DE FORMA MANUAL, SEM REAPROVEITAMENTO. AF_12/2017</t>
  </si>
  <si>
    <t xml:space="preserve"> 2.3 </t>
  </si>
  <si>
    <t>DEMOLIÇÃO DE ARGAMASSAS, DE FORMA MANUAL, SEM REAPROVEITAMENTO. AF_12/2017</t>
  </si>
  <si>
    <t xml:space="preserve"> 2.4 </t>
  </si>
  <si>
    <t>DEMOLIÇÃO DE LAJES, DE FORMA MECANIZADA COM MARTELETE, SEM REAPROVEITAMENTO. AF_12/2017</t>
  </si>
  <si>
    <t xml:space="preserve"> 2.5 </t>
  </si>
  <si>
    <t>Demolição manual de piso cimentado sobre lastro de concreto - Rev 01</t>
  </si>
  <si>
    <t xml:space="preserve"> 2.6 </t>
  </si>
  <si>
    <t>CARGA, MANOBRA E DESCARGA DE ENTULHO, SOLOS E MATERIAISGRANULARES EM CAMINHÃO BASCULANTE 6 M³ - CARGA MANUAL E DESCARGA LIVRE. INC_11/2020</t>
  </si>
  <si>
    <t>M³</t>
  </si>
  <si>
    <t xml:space="preserve"> 3 </t>
  </si>
  <si>
    <t>FUNDAÇÃO</t>
  </si>
  <si>
    <t xml:space="preserve"> 3.1 </t>
  </si>
  <si>
    <t>ESCAVAÇÃO MANUAL PARA BLOCO DE COROAMENTO OU SAPATA (INCLUINDO ESCAVAÇÃO PARA COLOCAÇÃO DE FÔRMAS). AF_06/2017</t>
  </si>
  <si>
    <t xml:space="preserve"> 3.2 </t>
  </si>
  <si>
    <t>LASTRO DE CONCRETO MAGRO, APLICADO EM BLOCOS DE COROAMENTO OU SAPATAS. AF_08/2017</t>
  </si>
  <si>
    <t xml:space="preserve"> 3.3 </t>
  </si>
  <si>
    <t>ARMAÇÃO DE PILAR OU VIGA DE UMA ESTRUTURA CONVENCIONAL DE CONCRETO ARMADO EM UMA EDIFICAÇÃO TÉRREA OU SOBRADO UTILIZANDO AÇO CA-60 DE 5,0 MM - MONTAGEM. AF_12/2015</t>
  </si>
  <si>
    <t>KG</t>
  </si>
  <si>
    <t xml:space="preserve"> 3.4 </t>
  </si>
  <si>
    <t>ARMAÇÃO DE BLOCO, VIGA BALDRAME OU SAPATA UTILIZANDO AÇO CA-50 DE 8 MM - MONTAGEM. AF_06/2017</t>
  </si>
  <si>
    <t xml:space="preserve"> 3.6 </t>
  </si>
  <si>
    <t>ARMAÇÃO DE PILAR OU VIGA DE UMA ESTRUTURA CONVENCIONAL DE CONCRETO ARMADO EM UMA EDIFICAÇÃO TÉRREA OU SOBRADO UTILIZANDO AÇO CA-50 DE 10,0 MM - MONTAGEM. AF_12/2015</t>
  </si>
  <si>
    <t xml:space="preserve"> 3.7 </t>
  </si>
  <si>
    <t>ARMAÇÃO DE PILAR OU VIGA DE UMA ESTRUTURA CONVENCIONAL DE CONCRETO ARMADO EM UMA EDIFICAÇÃO TÉRREA OU SOBRADO UTILIZANDO AÇO CA-50 DE 12,5 MM - MONTAGEM. AF_12/2015</t>
  </si>
  <si>
    <t xml:space="preserve"> 3.8 </t>
  </si>
  <si>
    <t>CONCRETO FCK = 25MPA, TRAÇO 1:2,3:2,7 (EM MASSA SECA DE CIMENTO/ AREIA MÉDIA/ BRITA 1) - PREPARO MECÂNICO COM BETONEIRA 600 L. AF_05/2021</t>
  </si>
  <si>
    <t xml:space="preserve"> 4 </t>
  </si>
  <si>
    <t>ESTRUTURA</t>
  </si>
  <si>
    <t xml:space="preserve"> 4.1 </t>
  </si>
  <si>
    <t>FORMA PARA ESTRUTURAS DE CONCRETO (PILAR, VIGA E LAJE) EM CHAPA DE MADEIRA COMPENSADA RESINADA, DE 1,10 X 2,20, ESPESSURA = 12 MM, 05 UTILIZACOES. (FABRICACAO, MONTAGEM E DESMONTAGEM)</t>
  </si>
  <si>
    <t xml:space="preserve"> 4.2 </t>
  </si>
  <si>
    <t xml:space="preserve"> 4.3 </t>
  </si>
  <si>
    <t>ARMAÇÃO DE PILAR OU VIGA DE UMA ESTRUTURA CONVENCIONAL DE CONCRETO ARMADO EM UMA EDIFICAÇÃO TÉRREA OU SOBRADO UTILIZANDO AÇO CA-50 DE 6,3 MM - MONTAGEM. AF_12/2015</t>
  </si>
  <si>
    <t xml:space="preserve"> 4.4 </t>
  </si>
  <si>
    <t>ARMAÇÃO DE PILAR OU VIGA DE UMA ESTRUTURA CONVENCIONAL DE CONCRETO ARMADO EM UMA EDIFICAÇÃO TÉRREA OU SOBRADO UTILIZANDO AÇO CA-50 DE 8,0 MM - MONTAGEM. AF_12/2015</t>
  </si>
  <si>
    <t xml:space="preserve"> 4.5 </t>
  </si>
  <si>
    <t xml:space="preserve"> 4.6 </t>
  </si>
  <si>
    <t xml:space="preserve"> 4.7 </t>
  </si>
  <si>
    <t>LAJE PRÉ-MOLDADA UNIDIRECIONAL, BIAPOIADA, PARA PISO, ENCHIMENTO EM CERÂMICA, VIGOTA CONVENCIONAL, ALTURA TOTAL DA LAJE (ENCHIMENTO+CAPA) = (8+4). AF_11/2020</t>
  </si>
  <si>
    <t xml:space="preserve"> 4.8 </t>
  </si>
  <si>
    <t>ARMAÇÃO DE LAJE DE UMA ESTRUTURA CONVENCIONAL DE CONCRETO ARMADO EM UM EDIFÍCIO DE MÚLTIPLOS PAVIMENTOS UTILIZANDO AÇO CA-60 DE 4,2 MM - MONTAGEM. AF_12/2015</t>
  </si>
  <si>
    <t xml:space="preserve"> 4.9 </t>
  </si>
  <si>
    <t>CONCRETAGEM DE PILARES, FCK = 25 MPA,  COM USO DE BALDES EM EDIFICAÇÃO COM SEÇÃO MÉDIA DE PILARES MENOR OU IGUAL A 0,25 M² - LANÇAMENTO, ADENSAMENTO E ACABAMENTO. AF_12/2015</t>
  </si>
  <si>
    <t xml:space="preserve"> 4.10 </t>
  </si>
  <si>
    <t>CONCRETAGEM DE VIGAS E LAJES, FCK=20 MPA, PARA QUALQUER TIPO DE LAJE COM BALDES EM EDIFICAÇÃO TÉRREA, COM ÁREA MÉDIA DE LAJES MENOR OU IGUAL A 20 M² - LANÇAMENTO, ADENSAMENTO E ACABAMENTO. AF_12/2015</t>
  </si>
  <si>
    <t xml:space="preserve"> 4.11 </t>
  </si>
  <si>
    <t>ESCADA CONVENCIONAL EM ESTRUTURA MISTA DE CONCRETO ARMADO E ALVENARIA (BASEADO NA COMPOSIÇÃO 95969/SINAPI)</t>
  </si>
  <si>
    <t xml:space="preserve"> 5 </t>
  </si>
  <si>
    <t>ALVENARIA</t>
  </si>
  <si>
    <t xml:space="preserve"> 5.1 </t>
  </si>
  <si>
    <t>ALVENARIA DE VEDAÇÃO DE BLOCOS CERÂMICOS FURADOS NA HORIZONTAL DE 9X19X19CM (ESPESSURA 9CM) DE PAREDES COM ÁREA LÍQUIDA MENOR QUE 6M² COM VÃOS E ARGAMASSA DE ASSENTAMENTO COM PREPARO EM BETONEIRA. AF_06/2014</t>
  </si>
  <si>
    <t xml:space="preserve"> 6 </t>
  </si>
  <si>
    <t>COBERTURA</t>
  </si>
  <si>
    <t xml:space="preserve"> 6.1 </t>
  </si>
  <si>
    <t>INSTALAÇÃO DE TESOURA (INTEIRA OU MEIA), BIAPOIADA, EM MADEIRA NÃO APARELHADA, PARA VÃOS MAIORES OU IGUAIS A 6,0 M E MENORES QUE 8,0 M, INCLUSO IÇAMENTO. AF_07/2019</t>
  </si>
  <si>
    <t>UN</t>
  </si>
  <si>
    <t xml:space="preserve"> 6.2 </t>
  </si>
  <si>
    <t>INSTALAÇÃO DE TESOURA (INTEIRA OU MEIA), BIAPOIADA, EM MADEIRA NÃO APARELHADA, PARA VÃOS MAIORES OU IGUAIS A 8,0 M E MENORES QUE 10,0 M, INCLUSO IÇAMENTO. AF_07/2019</t>
  </si>
  <si>
    <t xml:space="preserve"> 6.3 </t>
  </si>
  <si>
    <t>TRAMA DE MADEIRA COMPOSTA POR RIPAS, CAIBROS E TERÇAS PARA TELHADOS DE ATÉ 2 ÁGUAS PARA TELHA DE ENCAIXE DE CERÂMICA OU DE CONCRETO, INCLUSO TRANSPORTE VERTICAL. AF_07/2019</t>
  </si>
  <si>
    <t xml:space="preserve"> 6.4 </t>
  </si>
  <si>
    <t>TELHAMENTO COM TELHA ONDULADA DE FIBROCIMENTO E = 6 MM, COM RECOBRIMENTO LATERAL DE 1 1/4 DE ONDA PARA TELHADO COM INCLINAÇÃO MÁXIMA DE 10°, COM ATÉ 2 ÁGUAS, INCLUSO IÇAMENTO. AF_07/2019</t>
  </si>
  <si>
    <t xml:space="preserve"> 6.5 </t>
  </si>
  <si>
    <t>FORRO EM PLACAS DE GESSO, PARA AMBIENTES RESIDENCIAIS. AF_05/2017_P</t>
  </si>
  <si>
    <t xml:space="preserve"> 6.6 </t>
  </si>
  <si>
    <t>CUMEEIRA PARA TELHA DE FIBROCIMENTO ONDULADA E = 6 MM, INCLUSO ACESSÓRIOS DE FIXAÇÃO E IÇAMENTO. AF_07/2019</t>
  </si>
  <si>
    <t>M</t>
  </si>
  <si>
    <t xml:space="preserve"> 6.7 </t>
  </si>
  <si>
    <t>CALHA EM CHAPA DE AÇO GALVANIZADO NÚMERO 24, DESENVOLVIMENTO DE 33 CM, INCLUSO TRANSPORTE VERTICAL. AF_07/2019</t>
  </si>
  <si>
    <t xml:space="preserve"> 7 </t>
  </si>
  <si>
    <t>REVESTIMENTO DE PAREDE</t>
  </si>
  <si>
    <t xml:space="preserve"> 7.1 </t>
  </si>
  <si>
    <t>CHAPISCO APLICADO EM ALVENARIA (COM PRESENÇA DE VÃOS) E ESTRUTURAS DE CONCRETO DE FACHADA, COM EQUIPAMENTO DE PROJEÇÃO.  ARGAMASSA TRAÇO 1:3 COM PREPARO MANUAL. AF_06/2014</t>
  </si>
  <si>
    <t xml:space="preserve"> 7.2 </t>
  </si>
  <si>
    <t>MASSA ÚNICA, PARA RECEBIMENTO DE PINTURA, EM ARGAMASSA TRAÇO 1:2:8, PREPARO MANUAL, APLICADA MANUALMENTE EM FACES INTERNAS DE PAREDES, ESPESSURA DE 20MM, COM EXECUÇÃO DE TALISCAS. AF_06/2014</t>
  </si>
  <si>
    <t xml:space="preserve"> 7.3 </t>
  </si>
  <si>
    <t>REVESTIMENTO CERÂMICO PARA PAREDES INTERNAS COM PLACAS TIPO ESMALTADA EXTRA DE DIMENSÕES 25X35 CM APLICADAS EM AMBIENTES DE ÁREA MAIOR QUE 5 M² NA ALTURA INTEIRA DAS PAREDES. AF_06/2014</t>
  </si>
  <si>
    <t xml:space="preserve"> 8 </t>
  </si>
  <si>
    <t>PISO</t>
  </si>
  <si>
    <t xml:space="preserve"> 8.1 </t>
  </si>
  <si>
    <t>LASTRO DE CONCRETO MAGRO, APLICADO EM PISOS, LAJES SOBRE SOLO OU RADIERS, ESPESSURA DE 3 CM. AF_07/2016</t>
  </si>
  <si>
    <t xml:space="preserve"> 8.2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</si>
  <si>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</si>
  <si>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8.3 </t>
  </si>
  <si>
    <t>REVESTIMENTO CERÂMICO PARA PISO COM PLACAS TIPO ESMALTADA EXTRA DE DIMENSÕES 45X45 CM APLICADA EM AMBIENTES DE ÁREA ENTRE 5 M2 E 10 M2. AF_06/2014</t>
  </si>
  <si>
    <t xml:space="preserve"> 9 </t>
  </si>
  <si>
    <t>ESQUADRIA</t>
  </si>
  <si>
    <t xml:space="preserve"> 9.1 </t>
  </si>
  <si>
    <t>KIT PORTA DE MADEIRA, MACIÇA (PESADA OU SUPERPESADA), 90X210CM, ESPESSURA DE 3,5CM, INCLUSO DOBRADIÇAS, ALIZARES E BATENTES - FORNECIMENTO E INSTALAÇÃO. AF_12/2019. (BASEADO NA COMPOSIÇÃO 90825/SINAPI)</t>
  </si>
  <si>
    <t xml:space="preserve"> 9.2 </t>
  </si>
  <si>
    <t>PORTA DE CORRER DE ALUMÍNIO, COM DUAS FOLHAS PARA VIDRO, INCLUSO VIDRO LISO INCOLOR, FECHADURA E PUXADOR, SEM ALIZAR. AF_12/2019</t>
  </si>
  <si>
    <t xml:space="preserve"> 9.3 </t>
  </si>
  <si>
    <t>JANELA DE ALUMÍNIO DE CORRER COM 2 FOLHAS PARA VIDROS, COM VIDROS, BATENTE, ACABAMENTO COM ACETATO OU BRILHANTE E FERRAGENS. EXCLUSIVE ALIZAR E CONTRAMARCO. FORNECIMENTO E INSTALAÇÃO. AF_12/2019</t>
  </si>
  <si>
    <t xml:space="preserve"> 10 </t>
  </si>
  <si>
    <t>INSTALAÇÃO HIDROSSANITÁRIAS</t>
  </si>
  <si>
    <t xml:space="preserve"> 10.1 </t>
  </si>
  <si>
    <t>Ponto de esgoto com tubo de pvc rígido soldável de  Ø 75 mm</t>
  </si>
  <si>
    <t>un</t>
  </si>
  <si>
    <t xml:space="preserve"> 10.2 </t>
  </si>
  <si>
    <t>Ponto de água fria aparente, c/material pvc rígido soldável Ø 25mm</t>
  </si>
  <si>
    <t xml:space="preserve"> 10.3 </t>
  </si>
  <si>
    <t>Ralo hemisférico em fº fº, tipo abacaxi Ø 75mm</t>
  </si>
  <si>
    <t xml:space="preserve"> 11 </t>
  </si>
  <si>
    <t>INSTALAÇÕES ELÉTRICA</t>
  </si>
  <si>
    <t xml:space="preserve"> 11.1 </t>
  </si>
  <si>
    <t>PONTO DE ILUMINAÇÃO RESIDENCIAL INCLUINDO INTERRUPTOR SIMPLES, CAIXA ELÉTRICA, ELETRODUTO, CABO, RASGO, QUEBRA E CHUMBAMENTO (EXCLUINDO LUMINÁRIA E LÂMPADA). AF_01/2016</t>
  </si>
  <si>
    <t xml:space="preserve"> 11.2 </t>
  </si>
  <si>
    <t>PONTO DE ILUMINAÇÃO RESIDENCIAL INCLUINDO INTERRUPTOR SIMPLES (2 MÓDULOS), CAIXA ELÉTRICA, ELETRODUTO, CABO, RASGO, QUEBRA E CHUMBAMENTO (EXCLUINDO LUMINÁRIA E LÂMPADA). AF_01/2016</t>
  </si>
  <si>
    <t xml:space="preserve"> 11.3 </t>
  </si>
  <si>
    <t>TOMADA ALTA DE EMBUTIR (1 MÓDULO), 2P+T 10 A, INCLUINDO SUPORTE E PLACA - FORNECIMENTO E INSTALAÇÃO. AF_12/2015</t>
  </si>
  <si>
    <t xml:space="preserve"> 11.4 </t>
  </si>
  <si>
    <t>TOMADA MÉDIA DE EMBUTIR (2 MÓDULOS), 2P+T 20 A, INCLUINDO SUPORTE E PLACA - FORNECIMENTO E INSTALAÇÃO. AF_12/2015</t>
  </si>
  <si>
    <t xml:space="preserve"> 11.5 </t>
  </si>
  <si>
    <t>LUMINÁRIA TIPO CALHA, DE SOBREPOR, COM 1 LÂMPADA TUBULAR FLUORESCENTE DE 18 W, COM REATOR DE PARTIDA RÁPIDA - FORNECIMENTO E INSTALAÇÃO. AF_02/2020</t>
  </si>
  <si>
    <t xml:space="preserve"> 11.6 </t>
  </si>
  <si>
    <t>LUMINÁRIA TIPO CALHA, DE SOBREPOR, COM 2 LÂMPADAS TUBULARES FLUORESCENTES DE 36 W, COM REATOR DE PARTIDA RÁPIDA - FORNECIMENTO E INSTALAÇÃO. AF_02/2020</t>
  </si>
  <si>
    <t xml:space="preserve"> 11.7 </t>
  </si>
  <si>
    <t>CABO DE COBRE FLEXÍVEL ISOLADO, 1,5 MM², ANTI-CHAMA 0,6/1,0 KV, PARA CIRCUITOS TERMINAIS - FORNECIMENTO E INSTALAÇÃO. AF_12/2015</t>
  </si>
  <si>
    <t xml:space="preserve"> 11.8 </t>
  </si>
  <si>
    <t>CABO DE COBRE FLEXÍVEL ISOLADO, 2,5 MM², ANTI-CHAMA 450/750 V, PARA CIRCUITOS TERMINAIS - FORNECIMENTO E INSTALAÇÃO. AF_12/2015</t>
  </si>
  <si>
    <t xml:space="preserve"> 11.9 </t>
  </si>
  <si>
    <t>CABO DE COBRE FLEXÍVEL ISOLADO, 4 MM², ANTI-CHAMA 450/750 V, PARA CIRCUITOS TERMINAIS - FORNECIMENTO E INSTALAÇÃO. AF_12/2015</t>
  </si>
  <si>
    <t xml:space="preserve"> 11.10 </t>
  </si>
  <si>
    <t>CABO DE COBRE FLEXÍVEL ISOLADO, 6 MM², ANTI-CHAMA 450/750 V, PARA CIRCUITOS TERMINAIS - FORNECIMENTO E INSTALAÇÃO. AF_12/2015</t>
  </si>
  <si>
    <t xml:space="preserve"> 11.11 </t>
  </si>
  <si>
    <t>DISJUNTOR BIPOLAR TIPO DIN, CORRENTE NOMINAL DE 25A - FORNECIMENTO E INSTALAÇÃO. AF_10/2020</t>
  </si>
  <si>
    <t xml:space="preserve"> 11.12 </t>
  </si>
  <si>
    <t>DISJUNTOR BIPOLAR TIPO DIN, CORRENTE NOMINAL DE 32A - FORNECIMENTO E INSTALAÇÃO. AF_10/2020</t>
  </si>
  <si>
    <t xml:space="preserve"> 11.13 </t>
  </si>
  <si>
    <t>DISJUNTOR BIPOLAR TIPO DIN, CORRENTE NOMINAL DE 50A - FORNECIMENTO E INSTALAÇÃO. AF_10/2020</t>
  </si>
  <si>
    <t xml:space="preserve"> 12 </t>
  </si>
  <si>
    <t>PINTURA</t>
  </si>
  <si>
    <t xml:space="preserve"> 12.1 </t>
  </si>
  <si>
    <t>APLICAÇÃO DE FUNDO SELADOR ACRÍLICO EM PAREDES, UMA DEMÃO. AF_06/2014</t>
  </si>
  <si>
    <t xml:space="preserve"> 12.2 </t>
  </si>
  <si>
    <t>APLICAÇÃO MANUAL DE PINTURA COM TINTA LÁTEX ACRÍLICA EM PAREDES, DUAS DEMÃOS. AF_06/2014</t>
  </si>
  <si>
    <t>TOTAL</t>
  </si>
  <si>
    <t>VALOR POR EXTENSO DA MEDIÇÃO:  TRINTA E TRÊS MIL, QUATROCENTOS E TRINTA TRÊS REAIS E QUARENTA E DOIS CENTAVOS.</t>
  </si>
  <si>
    <t>FISCALIZAÇÃO:</t>
  </si>
  <si>
    <t xml:space="preserve">EXECUTANTE </t>
  </si>
  <si>
    <t>MF ENGENHARIA                                                                CNPJ: 37.130.103/0001-86</t>
  </si>
  <si>
    <t>PRESIDENTE DA CÂMARA</t>
  </si>
  <si>
    <t xml:space="preserve">SECRETÁRIO(A) GERAL DO ÓRGÃO </t>
  </si>
  <si>
    <t>_______________________________________________________________________                                                                                                                                                                                                                                                                                                                                                                                                                                Raphael Jefferson Diniz de Freitas                                                                                                                                                                                                                                                                                                                                                                                                                                                                                                                 Arquiteto e Urbanista                                                                                                                                                                                                                                                                                                                                        CPF:108433084-94                                                                                                                                                                                                                                                                                                                                                       CAU - A166135-3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</si>
</sst>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64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6">
    <xf numFmtId="0" fontId="0" fillId="0" borderId="0" xfId="0"/>
    <xf numFmtId="0" fontId="3" fillId="0" borderId="1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1" xfId="3" applyFont="1" applyBorder="1" applyAlignment="1">
      <alignment horizontal="left" vertical="center"/>
    </xf>
    <xf numFmtId="0" fontId="2" fillId="2" borderId="1" xfId="4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14" fontId="3" fillId="2" borderId="1" xfId="5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/>
    </xf>
    <xf numFmtId="4" fontId="8" fillId="2" borderId="8" xfId="0" applyNumberFormat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0" borderId="13" xfId="1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4" fontId="8" fillId="2" borderId="18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4" fontId="3" fillId="0" borderId="21" xfId="1" applyFont="1" applyBorder="1" applyAlignment="1">
      <alignment horizontal="center" vertical="center"/>
    </xf>
    <xf numFmtId="44" fontId="3" fillId="0" borderId="22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4" fontId="3" fillId="0" borderId="25" xfId="1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7" xfId="6" applyFont="1" applyBorder="1" applyAlignment="1">
      <alignment horizontal="center" vertical="center" wrapText="1"/>
    </xf>
    <xf numFmtId="0" fontId="2" fillId="0" borderId="28" xfId="6" applyFont="1" applyBorder="1" applyAlignment="1">
      <alignment horizontal="center" vertical="center" wrapText="1"/>
    </xf>
    <xf numFmtId="0" fontId="2" fillId="0" borderId="29" xfId="6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36" xfId="6" applyFont="1" applyBorder="1" applyAlignment="1">
      <alignment horizontal="center" vertical="center" wrapText="1"/>
    </xf>
    <xf numFmtId="0" fontId="2" fillId="0" borderId="37" xfId="6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3" fillId="0" borderId="23" xfId="6" applyNumberFormat="1" applyFont="1" applyBorder="1" applyAlignment="1">
      <alignment horizontal="center"/>
    </xf>
    <xf numFmtId="4" fontId="3" fillId="0" borderId="24" xfId="6" applyNumberFormat="1" applyFont="1" applyBorder="1" applyAlignment="1">
      <alignment horizontal="center"/>
    </xf>
    <xf numFmtId="4" fontId="3" fillId="0" borderId="26" xfId="6" applyNumberFormat="1" applyFont="1" applyBorder="1" applyAlignment="1">
      <alignment horizontal="center"/>
    </xf>
    <xf numFmtId="164" fontId="3" fillId="0" borderId="23" xfId="6" applyNumberFormat="1" applyFont="1" applyBorder="1" applyAlignment="1">
      <alignment horizontal="center"/>
    </xf>
    <xf numFmtId="164" fontId="3" fillId="0" borderId="24" xfId="6" applyNumberFormat="1" applyFont="1" applyBorder="1" applyAlignment="1">
      <alignment horizontal="center"/>
    </xf>
    <xf numFmtId="164" fontId="3" fillId="0" borderId="26" xfId="6" applyNumberFormat="1" applyFont="1" applyBorder="1" applyAlignment="1">
      <alignment horizontal="center"/>
    </xf>
    <xf numFmtId="0" fontId="10" fillId="0" borderId="34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4" fontId="2" fillId="0" borderId="38" xfId="6" applyNumberFormat="1" applyFont="1" applyBorder="1" applyAlignment="1">
      <alignment horizontal="center"/>
    </xf>
    <xf numFmtId="4" fontId="2" fillId="0" borderId="0" xfId="6" applyNumberFormat="1" applyFont="1" applyBorder="1" applyAlignment="1">
      <alignment horizontal="center"/>
    </xf>
    <xf numFmtId="4" fontId="2" fillId="0" borderId="35" xfId="6" applyNumberFormat="1" applyFont="1" applyBorder="1" applyAlignment="1">
      <alignment horizontal="center"/>
    </xf>
    <xf numFmtId="164" fontId="2" fillId="0" borderId="38" xfId="6" applyNumberFormat="1" applyFont="1" applyBorder="1" applyAlignment="1">
      <alignment horizontal="center"/>
    </xf>
    <xf numFmtId="164" fontId="2" fillId="0" borderId="0" xfId="6" applyNumberFormat="1" applyFont="1" applyBorder="1" applyAlignment="1">
      <alignment horizontal="center"/>
    </xf>
    <xf numFmtId="164" fontId="2" fillId="0" borderId="21" xfId="6" applyNumberFormat="1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" fontId="2" fillId="0" borderId="44" xfId="6" applyNumberFormat="1" applyFont="1" applyBorder="1" applyAlignment="1">
      <alignment horizontal="center"/>
    </xf>
    <xf numFmtId="4" fontId="2" fillId="0" borderId="42" xfId="6" applyNumberFormat="1" applyFont="1" applyBorder="1" applyAlignment="1">
      <alignment horizontal="center"/>
    </xf>
    <xf numFmtId="4" fontId="2" fillId="0" borderId="43" xfId="6" applyNumberFormat="1" applyFont="1" applyBorder="1" applyAlignment="1">
      <alignment horizontal="center"/>
    </xf>
    <xf numFmtId="164" fontId="2" fillId="0" borderId="44" xfId="6" applyNumberFormat="1" applyFont="1" applyBorder="1" applyAlignment="1">
      <alignment horizontal="center"/>
    </xf>
    <xf numFmtId="164" fontId="2" fillId="0" borderId="42" xfId="6" applyNumberFormat="1" applyFont="1" applyBorder="1" applyAlignment="1">
      <alignment horizontal="center"/>
    </xf>
    <xf numFmtId="164" fontId="2" fillId="0" borderId="45" xfId="6" applyNumberFormat="1" applyFont="1" applyBorder="1" applyAlignment="1">
      <alignment horizontal="center"/>
    </xf>
  </cellXfs>
  <cellStyles count="7">
    <cellStyle name="Moeda" xfId="1" builtinId="4"/>
    <cellStyle name="Normal" xfId="0" builtinId="0"/>
    <cellStyle name="Normal 2" xfId="2"/>
    <cellStyle name="Normal 3" xfId="3"/>
    <cellStyle name="Normal 4" xfId="4"/>
    <cellStyle name="Normal 5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507365</xdr:colOff>
      <xdr:row>108</xdr:row>
      <xdr:rowOff>82550</xdr:rowOff>
    </xdr:from>
    <xdr:to>
      <xdr:col>2</xdr:col>
      <xdr:colOff>507365</xdr:colOff>
      <xdr:row>109</xdr:row>
      <xdr:rowOff>72496</xdr:rowOff>
    </xdr:to>
    <xdr:sp macro="" textlink="" fLocksText="0">
      <xdr:nvSpPr>
        <xdr:cNvPr id="2" name="Text Box 227">
          <a:extLst/>
        </xdr:cNvPr>
        <xdr:cNvSpPr txBox="1">
          <a:spLocks noChangeArrowheads="1"/>
        </xdr:cNvSpPr>
      </xdr:nvSpPr>
      <xdr:spPr bwMode="auto">
        <a:xfrm>
          <a:off x="5965190" y="36382325"/>
          <a:ext cx="0" cy="151871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161289</xdr:colOff>
      <xdr:row>114</xdr:row>
      <xdr:rowOff>160655</xdr:rowOff>
    </xdr:from>
    <xdr:to>
      <xdr:col>3</xdr:col>
      <xdr:colOff>314324</xdr:colOff>
      <xdr:row>116</xdr:row>
      <xdr:rowOff>47625</xdr:rowOff>
    </xdr:to>
    <xdr:sp macro="" textlink="" fLocksText="0">
      <xdr:nvSpPr>
        <xdr:cNvPr id="3" name="Text Box 229">
          <a:extLst/>
        </xdr:cNvPr>
        <xdr:cNvSpPr txBox="1">
          <a:spLocks noChangeArrowheads="1"/>
        </xdr:cNvSpPr>
      </xdr:nvSpPr>
      <xdr:spPr bwMode="auto">
        <a:xfrm>
          <a:off x="5619114" y="37431980"/>
          <a:ext cx="762635" cy="21082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topLeftCell="A85" workbookViewId="0">
      <selection activeCell="E122" sqref="E122"/>
    </sheetView>
  </sheetViews>
  <sheetFormatPr defaultRowHeight="12.75" x14ac:dyDescent="0.25"/>
  <cols>
    <col min="1" max="1" width="13.28515625" style="2" customWidth="1"/>
    <col min="2" max="2" width="68.5703125" style="2" bestFit="1" customWidth="1"/>
    <col min="3" max="3" width="9.140625" style="2" bestFit="1" customWidth="1"/>
    <col min="4" max="5" width="14.85546875" style="2" bestFit="1" customWidth="1"/>
    <col min="6" max="6" width="14.42578125" style="2" customWidth="1"/>
    <col min="7" max="7" width="15.5703125" style="2" customWidth="1"/>
    <col min="8" max="8" width="19.28515625" style="2" customWidth="1"/>
    <col min="9" max="9" width="14.42578125" style="2" customWidth="1"/>
    <col min="10" max="10" width="15.5703125" style="2" customWidth="1"/>
    <col min="11" max="11" width="19.28515625" style="2" customWidth="1"/>
    <col min="12" max="13" width="10.5703125" style="2" bestFit="1" customWidth="1"/>
    <col min="14" max="16384" width="9.140625" style="2"/>
  </cols>
  <sheetData>
    <row r="1" spans="1:20" ht="15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0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20" ht="15.75" customHeight="1" x14ac:dyDescent="0.25">
      <c r="A3" s="4"/>
      <c r="B3" s="4"/>
      <c r="C3" s="4"/>
      <c r="D3" s="4"/>
      <c r="E3" s="4"/>
      <c r="F3" s="4"/>
      <c r="G3" s="4"/>
      <c r="H3" s="5" t="s">
        <v>2</v>
      </c>
      <c r="I3" s="5"/>
      <c r="J3" s="6">
        <v>44915</v>
      </c>
      <c r="K3" s="7" t="s">
        <v>3</v>
      </c>
    </row>
    <row r="4" spans="1:20" ht="13.5" customHeight="1" x14ac:dyDescent="0.25">
      <c r="A4" s="8" t="s">
        <v>4</v>
      </c>
      <c r="B4" s="9" t="s">
        <v>5</v>
      </c>
      <c r="C4" s="9"/>
      <c r="D4" s="9"/>
      <c r="E4" s="9"/>
      <c r="F4" s="9"/>
      <c r="G4" s="10" t="s">
        <v>6</v>
      </c>
      <c r="H4" s="11" t="s">
        <v>7</v>
      </c>
      <c r="I4" s="11"/>
      <c r="J4" s="12" t="s">
        <v>8</v>
      </c>
      <c r="K4" s="13">
        <v>44827</v>
      </c>
    </row>
    <row r="5" spans="1:20" ht="13.5" customHeight="1" x14ac:dyDescent="0.25">
      <c r="A5" s="14"/>
      <c r="B5" s="14"/>
      <c r="C5" s="15"/>
      <c r="D5" s="15"/>
      <c r="E5" s="15"/>
      <c r="F5" s="15"/>
      <c r="G5" s="12" t="s">
        <v>9</v>
      </c>
      <c r="H5" s="16"/>
      <c r="I5" s="17"/>
      <c r="J5" s="18"/>
      <c r="K5" s="18"/>
    </row>
    <row r="6" spans="1:20" ht="16.5" customHeight="1" thickBot="1" x14ac:dyDescent="0.3">
      <c r="A6" s="19" t="s">
        <v>10</v>
      </c>
      <c r="B6" s="19"/>
      <c r="C6" s="19"/>
      <c r="D6" s="14"/>
      <c r="E6" s="20"/>
      <c r="F6" s="21"/>
      <c r="G6" s="22" t="s">
        <v>11</v>
      </c>
      <c r="H6" s="23"/>
      <c r="I6" s="24" t="s">
        <v>12</v>
      </c>
      <c r="J6" s="24"/>
      <c r="K6" s="24"/>
      <c r="T6" s="25"/>
    </row>
    <row r="7" spans="1:20" ht="13.5" thickBot="1" x14ac:dyDescent="0.3">
      <c r="A7" s="26" t="s">
        <v>13</v>
      </c>
      <c r="B7" s="27" t="s">
        <v>14</v>
      </c>
      <c r="C7" s="26" t="s">
        <v>15</v>
      </c>
      <c r="D7" s="26" t="s">
        <v>16</v>
      </c>
      <c r="E7" s="28" t="s">
        <v>17</v>
      </c>
      <c r="F7" s="29" t="s">
        <v>18</v>
      </c>
      <c r="G7" s="30"/>
      <c r="H7" s="31"/>
      <c r="I7" s="29" t="s">
        <v>19</v>
      </c>
      <c r="J7" s="30"/>
      <c r="K7" s="31"/>
    </row>
    <row r="8" spans="1:20" ht="25.5" x14ac:dyDescent="0.25">
      <c r="A8" s="32" t="s">
        <v>20</v>
      </c>
      <c r="B8" s="32" t="s">
        <v>21</v>
      </c>
      <c r="C8" s="32"/>
      <c r="D8" s="33"/>
      <c r="E8" s="34"/>
      <c r="F8" s="35" t="s">
        <v>22</v>
      </c>
      <c r="G8" s="36" t="s">
        <v>23</v>
      </c>
      <c r="H8" s="37" t="s">
        <v>24</v>
      </c>
      <c r="I8" s="35" t="s">
        <v>25</v>
      </c>
      <c r="J8" s="36" t="s">
        <v>26</v>
      </c>
      <c r="K8" s="38" t="s">
        <v>27</v>
      </c>
    </row>
    <row r="9" spans="1:20" ht="25.5" x14ac:dyDescent="0.25">
      <c r="A9" s="39" t="s">
        <v>28</v>
      </c>
      <c r="B9" s="39" t="s">
        <v>29</v>
      </c>
      <c r="C9" s="40" t="s">
        <v>30</v>
      </c>
      <c r="D9" s="41">
        <v>2</v>
      </c>
      <c r="E9" s="42">
        <v>267.39</v>
      </c>
      <c r="F9" s="43">
        <v>2</v>
      </c>
      <c r="G9" s="44">
        <v>2</v>
      </c>
      <c r="H9" s="45">
        <v>2</v>
      </c>
      <c r="I9" s="43">
        <f>ROUND((D9*E9),2)</f>
        <v>534.78</v>
      </c>
      <c r="J9" s="44">
        <f>ROUND((E9*G9),2)</f>
        <v>534.78</v>
      </c>
      <c r="K9" s="46">
        <f>ROUND((E9*H9),2)</f>
        <v>534.78</v>
      </c>
    </row>
    <row r="10" spans="1:20" x14ac:dyDescent="0.25">
      <c r="A10" s="39" t="s">
        <v>31</v>
      </c>
      <c r="B10" s="39" t="s">
        <v>32</v>
      </c>
      <c r="C10" s="40" t="s">
        <v>30</v>
      </c>
      <c r="D10" s="41">
        <v>88.86</v>
      </c>
      <c r="E10" s="42">
        <v>7.94</v>
      </c>
      <c r="F10" s="43">
        <f>D10</f>
        <v>88.86</v>
      </c>
      <c r="G10" s="44">
        <f>F10</f>
        <v>88.86</v>
      </c>
      <c r="H10" s="45">
        <v>88.86</v>
      </c>
      <c r="I10" s="43">
        <v>705.54</v>
      </c>
      <c r="J10" s="44">
        <v>705.54</v>
      </c>
      <c r="K10" s="46">
        <v>705.54</v>
      </c>
    </row>
    <row r="11" spans="1:20" x14ac:dyDescent="0.25">
      <c r="A11" s="39"/>
      <c r="B11" s="39"/>
      <c r="C11" s="40"/>
      <c r="D11" s="41"/>
      <c r="E11" s="42"/>
      <c r="F11" s="43"/>
      <c r="G11" s="44"/>
      <c r="H11" s="45"/>
      <c r="I11" s="47">
        <f>ROUND((SUM(I9:I10)),2)</f>
        <v>1240.32</v>
      </c>
      <c r="J11" s="48">
        <f>SUM(J9:J10)</f>
        <v>1240.32</v>
      </c>
      <c r="K11" s="49">
        <f>SUM(K9:K10)</f>
        <v>1240.32</v>
      </c>
    </row>
    <row r="12" spans="1:20" x14ac:dyDescent="0.25">
      <c r="A12" s="32" t="s">
        <v>33</v>
      </c>
      <c r="B12" s="32" t="s">
        <v>34</v>
      </c>
      <c r="C12" s="32"/>
      <c r="D12" s="33"/>
      <c r="E12" s="50"/>
      <c r="F12" s="51"/>
      <c r="G12" s="52"/>
      <c r="H12" s="53"/>
      <c r="I12" s="51"/>
      <c r="J12" s="52"/>
      <c r="K12" s="54"/>
    </row>
    <row r="13" spans="1:20" ht="25.5" x14ac:dyDescent="0.25">
      <c r="A13" s="39" t="s">
        <v>35</v>
      </c>
      <c r="B13" s="39" t="s">
        <v>36</v>
      </c>
      <c r="C13" s="40" t="s">
        <v>37</v>
      </c>
      <c r="D13" s="41">
        <v>11.35</v>
      </c>
      <c r="E13" s="42">
        <v>102.21</v>
      </c>
      <c r="F13" s="43">
        <v>11.35</v>
      </c>
      <c r="G13" s="44">
        <f t="shared" ref="G13:H18" si="0">F13</f>
        <v>11.35</v>
      </c>
      <c r="H13" s="45">
        <f t="shared" si="0"/>
        <v>11.35</v>
      </c>
      <c r="I13" s="43">
        <f>ROUND((D13*E13),2)</f>
        <v>1160.08</v>
      </c>
      <c r="J13" s="44">
        <f t="shared" ref="J13:J18" si="1">ROUND((E13*G13),2)</f>
        <v>1160.08</v>
      </c>
      <c r="K13" s="46">
        <f>ROUND((E13*H13),2)</f>
        <v>1160.08</v>
      </c>
    </row>
    <row r="14" spans="1:20" ht="25.5" x14ac:dyDescent="0.25">
      <c r="A14" s="39" t="s">
        <v>38</v>
      </c>
      <c r="B14" s="39" t="s">
        <v>39</v>
      </c>
      <c r="C14" s="40" t="s">
        <v>30</v>
      </c>
      <c r="D14" s="41">
        <v>53.79</v>
      </c>
      <c r="E14" s="42">
        <v>6.95</v>
      </c>
      <c r="F14" s="43">
        <v>53.79</v>
      </c>
      <c r="G14" s="44">
        <f t="shared" si="0"/>
        <v>53.79</v>
      </c>
      <c r="H14" s="45">
        <f t="shared" si="0"/>
        <v>53.79</v>
      </c>
      <c r="I14" s="43">
        <f>ROUND((D14*E14),2)</f>
        <v>373.84</v>
      </c>
      <c r="J14" s="44">
        <f t="shared" si="1"/>
        <v>373.84</v>
      </c>
      <c r="K14" s="46">
        <f>ROUND((E14*H14),2)</f>
        <v>373.84</v>
      </c>
    </row>
    <row r="15" spans="1:20" ht="25.5" x14ac:dyDescent="0.25">
      <c r="A15" s="39" t="s">
        <v>40</v>
      </c>
      <c r="B15" s="39" t="s">
        <v>41</v>
      </c>
      <c r="C15" s="40" t="s">
        <v>30</v>
      </c>
      <c r="D15" s="41">
        <v>81.3</v>
      </c>
      <c r="E15" s="42">
        <v>3.12</v>
      </c>
      <c r="F15" s="43">
        <v>81.3</v>
      </c>
      <c r="G15" s="44">
        <f t="shared" si="0"/>
        <v>81.3</v>
      </c>
      <c r="H15" s="45">
        <f t="shared" si="0"/>
        <v>81.3</v>
      </c>
      <c r="I15" s="43">
        <v>253.65</v>
      </c>
      <c r="J15" s="44">
        <v>253.65</v>
      </c>
      <c r="K15" s="46">
        <v>253.65</v>
      </c>
    </row>
    <row r="16" spans="1:20" ht="25.5" x14ac:dyDescent="0.25">
      <c r="A16" s="39" t="s">
        <v>42</v>
      </c>
      <c r="B16" s="39" t="s">
        <v>43</v>
      </c>
      <c r="C16" s="40" t="s">
        <v>37</v>
      </c>
      <c r="D16" s="41">
        <v>16.399999999999999</v>
      </c>
      <c r="E16" s="42">
        <v>130.47999999999999</v>
      </c>
      <c r="F16" s="43">
        <v>16.399999999999999</v>
      </c>
      <c r="G16" s="44">
        <f t="shared" si="0"/>
        <v>16.399999999999999</v>
      </c>
      <c r="H16" s="45">
        <f t="shared" si="0"/>
        <v>16.399999999999999</v>
      </c>
      <c r="I16" s="43">
        <f>ROUND((D16*E16),2)</f>
        <v>2139.87</v>
      </c>
      <c r="J16" s="44">
        <f t="shared" si="1"/>
        <v>2139.87</v>
      </c>
      <c r="K16" s="46">
        <f>ROUND((E16*H16),2)</f>
        <v>2139.87</v>
      </c>
    </row>
    <row r="17" spans="1:12" x14ac:dyDescent="0.25">
      <c r="A17" s="39" t="s">
        <v>44</v>
      </c>
      <c r="B17" s="39" t="s">
        <v>45</v>
      </c>
      <c r="C17" s="40" t="s">
        <v>30</v>
      </c>
      <c r="D17" s="41">
        <v>78.44</v>
      </c>
      <c r="E17" s="42">
        <v>24.21</v>
      </c>
      <c r="F17" s="43">
        <v>78.44</v>
      </c>
      <c r="G17" s="44">
        <f t="shared" si="0"/>
        <v>78.44</v>
      </c>
      <c r="H17" s="45">
        <f t="shared" si="0"/>
        <v>78.44</v>
      </c>
      <c r="I17" s="43">
        <f>ROUND((D17*E17),2)</f>
        <v>1899.03</v>
      </c>
      <c r="J17" s="44">
        <f t="shared" si="1"/>
        <v>1899.03</v>
      </c>
      <c r="K17" s="46">
        <f>ROUND((E17*H17),2)</f>
        <v>1899.03</v>
      </c>
    </row>
    <row r="18" spans="1:12" ht="38.25" x14ac:dyDescent="0.25">
      <c r="A18" s="39" t="s">
        <v>46</v>
      </c>
      <c r="B18" s="39" t="s">
        <v>47</v>
      </c>
      <c r="C18" s="40" t="s">
        <v>48</v>
      </c>
      <c r="D18" s="41">
        <v>20.99</v>
      </c>
      <c r="E18" s="42">
        <v>35.71</v>
      </c>
      <c r="F18" s="43">
        <v>20.99</v>
      </c>
      <c r="G18" s="44">
        <f t="shared" si="0"/>
        <v>20.99</v>
      </c>
      <c r="H18" s="45">
        <f t="shared" si="0"/>
        <v>20.99</v>
      </c>
      <c r="I18" s="43">
        <f>ROUND((D18*E18),2)</f>
        <v>749.55</v>
      </c>
      <c r="J18" s="44">
        <f t="shared" si="1"/>
        <v>749.55</v>
      </c>
      <c r="K18" s="46">
        <f>ROUND((E18*H18),2)</f>
        <v>749.55</v>
      </c>
    </row>
    <row r="19" spans="1:12" x14ac:dyDescent="0.25">
      <c r="A19" s="39"/>
      <c r="B19" s="39"/>
      <c r="C19" s="40"/>
      <c r="D19" s="41"/>
      <c r="E19" s="42"/>
      <c r="F19" s="43"/>
      <c r="G19" s="44"/>
      <c r="H19" s="45"/>
      <c r="I19" s="55">
        <f>SUM(I13:I18)</f>
        <v>6576.0199999999995</v>
      </c>
      <c r="J19" s="48">
        <f>SUM(J13:J18)</f>
        <v>6576.0199999999995</v>
      </c>
      <c r="K19" s="49">
        <f>SUM(K13:K18)</f>
        <v>6576.0199999999995</v>
      </c>
    </row>
    <row r="20" spans="1:12" x14ac:dyDescent="0.25">
      <c r="A20" s="32" t="s">
        <v>49</v>
      </c>
      <c r="B20" s="32" t="s">
        <v>50</v>
      </c>
      <c r="C20" s="32"/>
      <c r="D20" s="33"/>
      <c r="E20" s="50"/>
      <c r="F20" s="51"/>
      <c r="G20" s="52"/>
      <c r="H20" s="53"/>
      <c r="I20" s="51"/>
      <c r="J20" s="52"/>
      <c r="K20" s="54"/>
    </row>
    <row r="21" spans="1:12" ht="25.5" x14ac:dyDescent="0.25">
      <c r="A21" s="39" t="s">
        <v>51</v>
      </c>
      <c r="B21" s="39" t="s">
        <v>52</v>
      </c>
      <c r="C21" s="40" t="s">
        <v>37</v>
      </c>
      <c r="D21" s="41">
        <v>12.56</v>
      </c>
      <c r="E21" s="42">
        <v>99.34</v>
      </c>
      <c r="F21" s="43">
        <f t="shared" ref="F21:F27" si="2">D21</f>
        <v>12.56</v>
      </c>
      <c r="G21" s="44">
        <f t="shared" ref="G21:H27" si="3">F21</f>
        <v>12.56</v>
      </c>
      <c r="H21" s="45">
        <f t="shared" si="3"/>
        <v>12.56</v>
      </c>
      <c r="I21" s="43">
        <f>ROUND((D21*E21),2)</f>
        <v>1247.71</v>
      </c>
      <c r="J21" s="44">
        <f t="shared" ref="J21:J40" si="4">ROUND((E21*G21),2)</f>
        <v>1247.71</v>
      </c>
      <c r="K21" s="46">
        <f>ROUND((E21*H21),2)</f>
        <v>1247.71</v>
      </c>
    </row>
    <row r="22" spans="1:12" ht="25.5" x14ac:dyDescent="0.25">
      <c r="A22" s="39" t="s">
        <v>53</v>
      </c>
      <c r="B22" s="39" t="s">
        <v>54</v>
      </c>
      <c r="C22" s="40" t="s">
        <v>37</v>
      </c>
      <c r="D22" s="41">
        <v>0.47</v>
      </c>
      <c r="E22" s="42">
        <v>646.08000000000004</v>
      </c>
      <c r="F22" s="43">
        <f t="shared" si="2"/>
        <v>0.47</v>
      </c>
      <c r="G22" s="44">
        <f t="shared" si="3"/>
        <v>0.47</v>
      </c>
      <c r="H22" s="45">
        <f t="shared" si="3"/>
        <v>0.47</v>
      </c>
      <c r="I22" s="43">
        <v>303.64999999999998</v>
      </c>
      <c r="J22" s="44">
        <v>303.64999999999998</v>
      </c>
      <c r="K22" s="46">
        <v>303.64999999999998</v>
      </c>
    </row>
    <row r="23" spans="1:12" ht="38.25" x14ac:dyDescent="0.25">
      <c r="A23" s="39" t="s">
        <v>55</v>
      </c>
      <c r="B23" s="39" t="s">
        <v>56</v>
      </c>
      <c r="C23" s="40" t="s">
        <v>57</v>
      </c>
      <c r="D23" s="41">
        <v>15.31</v>
      </c>
      <c r="E23" s="42">
        <v>22.07</v>
      </c>
      <c r="F23" s="43">
        <f t="shared" si="2"/>
        <v>15.31</v>
      </c>
      <c r="G23" s="44">
        <f t="shared" si="3"/>
        <v>15.31</v>
      </c>
      <c r="H23" s="45">
        <f t="shared" si="3"/>
        <v>15.31</v>
      </c>
      <c r="I23" s="43">
        <f>ROUND((D23*E23),2)</f>
        <v>337.89</v>
      </c>
      <c r="J23" s="44">
        <f t="shared" si="4"/>
        <v>337.89</v>
      </c>
      <c r="K23" s="46">
        <f>ROUND((E23*H23),2)</f>
        <v>337.89</v>
      </c>
    </row>
    <row r="24" spans="1:12" ht="25.5" x14ac:dyDescent="0.25">
      <c r="A24" s="39" t="s">
        <v>58</v>
      </c>
      <c r="B24" s="39" t="s">
        <v>59</v>
      </c>
      <c r="C24" s="40" t="s">
        <v>57</v>
      </c>
      <c r="D24" s="41">
        <v>92.04</v>
      </c>
      <c r="E24" s="42">
        <v>18.940000000000001</v>
      </c>
      <c r="F24" s="43">
        <f t="shared" si="2"/>
        <v>92.04</v>
      </c>
      <c r="G24" s="44">
        <f t="shared" si="3"/>
        <v>92.04</v>
      </c>
      <c r="H24" s="45">
        <f t="shared" si="3"/>
        <v>92.04</v>
      </c>
      <c r="I24" s="43">
        <v>1743.23</v>
      </c>
      <c r="J24" s="44">
        <v>1743.23</v>
      </c>
      <c r="K24" s="46">
        <v>1742.23</v>
      </c>
    </row>
    <row r="25" spans="1:12" ht="38.25" x14ac:dyDescent="0.25">
      <c r="A25" s="39" t="s">
        <v>60</v>
      </c>
      <c r="B25" s="39" t="s">
        <v>61</v>
      </c>
      <c r="C25" s="40" t="s">
        <v>57</v>
      </c>
      <c r="D25" s="41">
        <v>106.25</v>
      </c>
      <c r="E25" s="42">
        <v>16.690000000000001</v>
      </c>
      <c r="F25" s="43">
        <f t="shared" si="2"/>
        <v>106.25</v>
      </c>
      <c r="G25" s="44">
        <f t="shared" si="3"/>
        <v>106.25</v>
      </c>
      <c r="H25" s="45">
        <f t="shared" si="3"/>
        <v>106.25</v>
      </c>
      <c r="I25" s="43">
        <f>ROUND((D25*E25),2)</f>
        <v>1773.31</v>
      </c>
      <c r="J25" s="44">
        <f t="shared" si="4"/>
        <v>1773.31</v>
      </c>
      <c r="K25" s="46">
        <f>ROUND((E25*H25),2)</f>
        <v>1773.31</v>
      </c>
    </row>
    <row r="26" spans="1:12" ht="38.25" x14ac:dyDescent="0.25">
      <c r="A26" s="39" t="s">
        <v>62</v>
      </c>
      <c r="B26" s="39" t="s">
        <v>63</v>
      </c>
      <c r="C26" s="40" t="s">
        <v>57</v>
      </c>
      <c r="D26" s="41">
        <v>7.6</v>
      </c>
      <c r="E26" s="42">
        <v>13.91</v>
      </c>
      <c r="F26" s="43">
        <f t="shared" si="2"/>
        <v>7.6</v>
      </c>
      <c r="G26" s="44">
        <f t="shared" si="3"/>
        <v>7.6</v>
      </c>
      <c r="H26" s="45">
        <f t="shared" si="3"/>
        <v>7.6</v>
      </c>
      <c r="I26" s="43">
        <v>105.71</v>
      </c>
      <c r="J26" s="44">
        <v>105.71</v>
      </c>
      <c r="K26" s="46">
        <v>105.71</v>
      </c>
    </row>
    <row r="27" spans="1:12" ht="38.25" x14ac:dyDescent="0.25">
      <c r="A27" s="39" t="s">
        <v>64</v>
      </c>
      <c r="B27" s="39" t="s">
        <v>65</v>
      </c>
      <c r="C27" s="40" t="s">
        <v>37</v>
      </c>
      <c r="D27" s="41">
        <v>4.55</v>
      </c>
      <c r="E27" s="42">
        <v>474.99</v>
      </c>
      <c r="F27" s="43">
        <f t="shared" si="2"/>
        <v>4.55</v>
      </c>
      <c r="G27" s="44">
        <f t="shared" si="3"/>
        <v>4.55</v>
      </c>
      <c r="H27" s="45">
        <f t="shared" si="3"/>
        <v>4.55</v>
      </c>
      <c r="I27" s="56">
        <f>ROUND((D27*E27),2)</f>
        <v>2161.1999999999998</v>
      </c>
      <c r="J27" s="57">
        <f t="shared" si="4"/>
        <v>2161.1999999999998</v>
      </c>
      <c r="K27" s="58">
        <f>ROUND((E27*H27),2)</f>
        <v>2161.1999999999998</v>
      </c>
    </row>
    <row r="28" spans="1:12" x14ac:dyDescent="0.25">
      <c r="A28" s="39"/>
      <c r="B28" s="39"/>
      <c r="C28" s="40"/>
      <c r="D28" s="41"/>
      <c r="E28" s="42"/>
      <c r="F28" s="43"/>
      <c r="G28" s="44"/>
      <c r="H28" s="45"/>
      <c r="I28" s="55">
        <f>SUM(I21:I27)</f>
        <v>7672.7</v>
      </c>
      <c r="J28" s="48">
        <f>SUM(J21:J27)</f>
        <v>7672.7</v>
      </c>
      <c r="K28" s="49">
        <f>SUM(K21:K27)</f>
        <v>7671.7</v>
      </c>
    </row>
    <row r="29" spans="1:12" x14ac:dyDescent="0.25">
      <c r="A29" s="32" t="s">
        <v>66</v>
      </c>
      <c r="B29" s="32" t="s">
        <v>67</v>
      </c>
      <c r="C29" s="32"/>
      <c r="D29" s="33"/>
      <c r="E29" s="50"/>
      <c r="F29" s="51"/>
      <c r="G29" s="52"/>
      <c r="H29" s="53"/>
      <c r="I29" s="51"/>
      <c r="J29" s="52"/>
      <c r="K29" s="54"/>
    </row>
    <row r="30" spans="1:12" ht="51" x14ac:dyDescent="0.25">
      <c r="A30" s="39" t="s">
        <v>68</v>
      </c>
      <c r="B30" s="39" t="s">
        <v>69</v>
      </c>
      <c r="C30" s="40" t="s">
        <v>30</v>
      </c>
      <c r="D30" s="41">
        <v>34.270000000000003</v>
      </c>
      <c r="E30" s="42">
        <v>59.21</v>
      </c>
      <c r="F30" s="43">
        <v>20</v>
      </c>
      <c r="G30" s="44">
        <v>20</v>
      </c>
      <c r="H30" s="45">
        <v>20</v>
      </c>
      <c r="I30" s="59">
        <v>2029.12</v>
      </c>
      <c r="J30" s="44">
        <f t="shared" si="4"/>
        <v>1184.2</v>
      </c>
      <c r="K30" s="46">
        <f t="shared" ref="K30:K40" si="5">ROUND((E30*H30),2)</f>
        <v>1184.2</v>
      </c>
      <c r="L30" s="61"/>
    </row>
    <row r="31" spans="1:12" ht="38.25" x14ac:dyDescent="0.25">
      <c r="A31" s="39" t="s">
        <v>70</v>
      </c>
      <c r="B31" s="39" t="s">
        <v>56</v>
      </c>
      <c r="C31" s="40" t="s">
        <v>57</v>
      </c>
      <c r="D31" s="41">
        <v>203.9</v>
      </c>
      <c r="E31" s="42">
        <v>22.07</v>
      </c>
      <c r="F31" s="43">
        <v>125</v>
      </c>
      <c r="G31" s="44">
        <v>125</v>
      </c>
      <c r="H31" s="45">
        <v>125</v>
      </c>
      <c r="I31" s="59">
        <v>4500.07</v>
      </c>
      <c r="J31" s="44">
        <f t="shared" si="4"/>
        <v>2758.75</v>
      </c>
      <c r="K31" s="46">
        <f t="shared" si="5"/>
        <v>2758.75</v>
      </c>
    </row>
    <row r="32" spans="1:12" ht="38.25" x14ac:dyDescent="0.25">
      <c r="A32" s="39" t="s">
        <v>71</v>
      </c>
      <c r="B32" s="39" t="s">
        <v>72</v>
      </c>
      <c r="C32" s="40" t="s">
        <v>57</v>
      </c>
      <c r="D32" s="41">
        <v>59.4</v>
      </c>
      <c r="E32" s="42">
        <v>20.49</v>
      </c>
      <c r="F32" s="43">
        <v>33.4</v>
      </c>
      <c r="G32" s="44">
        <v>33.4</v>
      </c>
      <c r="H32" s="45">
        <v>33.4</v>
      </c>
      <c r="I32" s="59">
        <v>1217.0999999999999</v>
      </c>
      <c r="J32" s="44">
        <f t="shared" si="4"/>
        <v>684.37</v>
      </c>
      <c r="K32" s="46">
        <f t="shared" si="5"/>
        <v>684.37</v>
      </c>
      <c r="L32" s="60"/>
    </row>
    <row r="33" spans="1:13" ht="38.25" x14ac:dyDescent="0.25">
      <c r="A33" s="39" t="s">
        <v>73</v>
      </c>
      <c r="B33" s="39" t="s">
        <v>74</v>
      </c>
      <c r="C33" s="40" t="s">
        <v>57</v>
      </c>
      <c r="D33" s="41">
        <v>160.80000000000001</v>
      </c>
      <c r="E33" s="42">
        <v>18.95</v>
      </c>
      <c r="F33" s="43">
        <v>82.8</v>
      </c>
      <c r="G33" s="44">
        <v>82.8</v>
      </c>
      <c r="H33" s="45">
        <v>82.8</v>
      </c>
      <c r="I33" s="59">
        <v>3047.16</v>
      </c>
      <c r="J33" s="44">
        <f t="shared" si="4"/>
        <v>1569.06</v>
      </c>
      <c r="K33" s="46">
        <f t="shared" si="5"/>
        <v>1569.06</v>
      </c>
    </row>
    <row r="34" spans="1:13" ht="38.25" x14ac:dyDescent="0.25">
      <c r="A34" s="39" t="s">
        <v>75</v>
      </c>
      <c r="B34" s="39" t="s">
        <v>61</v>
      </c>
      <c r="C34" s="40" t="s">
        <v>57</v>
      </c>
      <c r="D34" s="41">
        <v>273</v>
      </c>
      <c r="E34" s="42">
        <v>16.690000000000001</v>
      </c>
      <c r="F34" s="43">
        <v>81.900000000000006</v>
      </c>
      <c r="G34" s="44">
        <v>81.900000000000006</v>
      </c>
      <c r="H34" s="45">
        <v>81.900000000000006</v>
      </c>
      <c r="I34" s="59">
        <v>4556.37</v>
      </c>
      <c r="J34" s="44">
        <f t="shared" si="4"/>
        <v>1366.91</v>
      </c>
      <c r="K34" s="46">
        <f t="shared" si="5"/>
        <v>1366.91</v>
      </c>
    </row>
    <row r="35" spans="1:13" ht="38.25" x14ac:dyDescent="0.25">
      <c r="A35" s="39" t="s">
        <v>76</v>
      </c>
      <c r="B35" s="39" t="s">
        <v>63</v>
      </c>
      <c r="C35" s="40" t="s">
        <v>57</v>
      </c>
      <c r="D35" s="41">
        <v>66.7</v>
      </c>
      <c r="E35" s="42">
        <v>13.91</v>
      </c>
      <c r="F35" s="56">
        <v>14.46</v>
      </c>
      <c r="G35" s="57">
        <v>14.46</v>
      </c>
      <c r="H35" s="62">
        <v>14.46</v>
      </c>
      <c r="I35" s="59">
        <v>927.79</v>
      </c>
      <c r="J35" s="44">
        <f t="shared" si="4"/>
        <v>201.14</v>
      </c>
      <c r="K35" s="58">
        <f t="shared" si="5"/>
        <v>201.14</v>
      </c>
    </row>
    <row r="36" spans="1:13" ht="38.25" x14ac:dyDescent="0.25">
      <c r="A36" s="39" t="s">
        <v>77</v>
      </c>
      <c r="B36" s="39" t="s">
        <v>78</v>
      </c>
      <c r="C36" s="40" t="s">
        <v>30</v>
      </c>
      <c r="D36" s="41">
        <v>74.14</v>
      </c>
      <c r="E36" s="42">
        <v>216.06</v>
      </c>
      <c r="F36" s="43"/>
      <c r="G36" s="44"/>
      <c r="H36" s="45"/>
      <c r="I36" s="59">
        <v>16018.68</v>
      </c>
      <c r="J36" s="44">
        <f t="shared" si="4"/>
        <v>0</v>
      </c>
      <c r="K36" s="46">
        <f t="shared" si="5"/>
        <v>0</v>
      </c>
      <c r="M36" s="61"/>
    </row>
    <row r="37" spans="1:13" ht="38.25" x14ac:dyDescent="0.25">
      <c r="A37" s="39" t="s">
        <v>79</v>
      </c>
      <c r="B37" s="39" t="s">
        <v>80</v>
      </c>
      <c r="C37" s="40" t="s">
        <v>57</v>
      </c>
      <c r="D37" s="41">
        <v>115.65</v>
      </c>
      <c r="E37" s="42">
        <v>19.12</v>
      </c>
      <c r="F37" s="43"/>
      <c r="G37" s="44"/>
      <c r="H37" s="45"/>
      <c r="I37" s="59">
        <v>2211.2199999999998</v>
      </c>
      <c r="J37" s="44">
        <f t="shared" si="4"/>
        <v>0</v>
      </c>
      <c r="K37" s="46">
        <f t="shared" si="5"/>
        <v>0</v>
      </c>
    </row>
    <row r="38" spans="1:13" ht="38.25" x14ac:dyDescent="0.25">
      <c r="A38" s="39" t="s">
        <v>81</v>
      </c>
      <c r="B38" s="39" t="s">
        <v>82</v>
      </c>
      <c r="C38" s="40" t="s">
        <v>37</v>
      </c>
      <c r="D38" s="41">
        <v>4.22</v>
      </c>
      <c r="E38" s="42">
        <v>757.98</v>
      </c>
      <c r="F38" s="43">
        <v>2.72</v>
      </c>
      <c r="G38" s="44">
        <v>2.72</v>
      </c>
      <c r="H38" s="45">
        <v>2.72</v>
      </c>
      <c r="I38" s="59">
        <v>3198.67</v>
      </c>
      <c r="J38" s="44">
        <f t="shared" si="4"/>
        <v>2061.71</v>
      </c>
      <c r="K38" s="46">
        <f t="shared" si="5"/>
        <v>2061.71</v>
      </c>
    </row>
    <row r="39" spans="1:13" ht="51" x14ac:dyDescent="0.25">
      <c r="A39" s="39" t="s">
        <v>83</v>
      </c>
      <c r="B39" s="39" t="s">
        <v>84</v>
      </c>
      <c r="C39" s="40" t="s">
        <v>37</v>
      </c>
      <c r="D39" s="41">
        <v>10.3</v>
      </c>
      <c r="E39" s="42">
        <v>837.65</v>
      </c>
      <c r="F39" s="43">
        <v>4.8600000000000003</v>
      </c>
      <c r="G39" s="44">
        <v>4.8600000000000003</v>
      </c>
      <c r="H39" s="45">
        <v>4.8600000000000003</v>
      </c>
      <c r="I39" s="59">
        <v>8627.7900000000009</v>
      </c>
      <c r="J39" s="44">
        <f t="shared" si="4"/>
        <v>4070.98</v>
      </c>
      <c r="K39" s="46">
        <f t="shared" si="5"/>
        <v>4070.98</v>
      </c>
    </row>
    <row r="40" spans="1:13" ht="25.5" x14ac:dyDescent="0.25">
      <c r="A40" s="39" t="s">
        <v>85</v>
      </c>
      <c r="B40" s="39" t="s">
        <v>86</v>
      </c>
      <c r="C40" s="40" t="s">
        <v>15</v>
      </c>
      <c r="D40" s="41">
        <v>1</v>
      </c>
      <c r="E40" s="42">
        <v>1776.37</v>
      </c>
      <c r="F40" s="43"/>
      <c r="G40" s="44"/>
      <c r="H40" s="45"/>
      <c r="I40" s="59">
        <v>1776.37</v>
      </c>
      <c r="J40" s="44">
        <f t="shared" si="4"/>
        <v>0</v>
      </c>
      <c r="K40" s="46">
        <f t="shared" si="5"/>
        <v>0</v>
      </c>
    </row>
    <row r="41" spans="1:13" x14ac:dyDescent="0.25">
      <c r="A41" s="39"/>
      <c r="B41" s="39"/>
      <c r="C41" s="40"/>
      <c r="D41" s="41"/>
      <c r="E41" s="42"/>
      <c r="F41" s="43"/>
      <c r="G41" s="44"/>
      <c r="H41" s="45"/>
      <c r="I41" s="55">
        <f>SUM(I30:I40)</f>
        <v>48110.340000000004</v>
      </c>
      <c r="J41" s="48">
        <f>SUM(J30:J40)</f>
        <v>13897.119999999999</v>
      </c>
      <c r="K41" s="49">
        <f>SUM(K30:K40)</f>
        <v>13897.119999999999</v>
      </c>
    </row>
    <row r="42" spans="1:13" x14ac:dyDescent="0.25">
      <c r="A42" s="32" t="s">
        <v>87</v>
      </c>
      <c r="B42" s="32" t="s">
        <v>88</v>
      </c>
      <c r="C42" s="32"/>
      <c r="D42" s="33"/>
      <c r="E42" s="50"/>
      <c r="F42" s="51"/>
      <c r="G42" s="52"/>
      <c r="H42" s="53"/>
      <c r="I42" s="51"/>
      <c r="J42" s="52"/>
      <c r="K42" s="54"/>
    </row>
    <row r="43" spans="1:13" ht="51" x14ac:dyDescent="0.25">
      <c r="A43" s="39" t="s">
        <v>89</v>
      </c>
      <c r="B43" s="39" t="s">
        <v>90</v>
      </c>
      <c r="C43" s="40" t="s">
        <v>30</v>
      </c>
      <c r="D43" s="41">
        <v>115.1</v>
      </c>
      <c r="E43" s="42">
        <v>101.69</v>
      </c>
      <c r="F43" s="56">
        <v>39.799999999999997</v>
      </c>
      <c r="G43" s="57">
        <v>39.799999999999997</v>
      </c>
      <c r="H43" s="62">
        <v>39.799999999999997</v>
      </c>
      <c r="I43" s="59">
        <v>11704.51</v>
      </c>
      <c r="J43" s="44">
        <f t="shared" ref="J43" si="6">ROUND((E43*G43),2)</f>
        <v>4047.26</v>
      </c>
      <c r="K43" s="46">
        <f>ROUND((E43*H43),2)</f>
        <v>4047.26</v>
      </c>
    </row>
    <row r="44" spans="1:13" x14ac:dyDescent="0.25">
      <c r="A44" s="39"/>
      <c r="B44" s="39"/>
      <c r="C44" s="40"/>
      <c r="D44" s="41"/>
      <c r="E44" s="42"/>
      <c r="F44" s="43"/>
      <c r="G44" s="44"/>
      <c r="H44" s="45"/>
      <c r="I44" s="55">
        <f>I43</f>
        <v>11704.51</v>
      </c>
      <c r="J44" s="48">
        <f>J43</f>
        <v>4047.26</v>
      </c>
      <c r="K44" s="49">
        <f>K43</f>
        <v>4047.26</v>
      </c>
    </row>
    <row r="45" spans="1:13" x14ac:dyDescent="0.25">
      <c r="A45" s="32" t="s">
        <v>91</v>
      </c>
      <c r="B45" s="32" t="s">
        <v>92</v>
      </c>
      <c r="C45" s="32"/>
      <c r="D45" s="33"/>
      <c r="E45" s="50"/>
      <c r="F45" s="51"/>
      <c r="G45" s="52"/>
      <c r="H45" s="53"/>
      <c r="I45" s="51"/>
      <c r="J45" s="52"/>
      <c r="K45" s="54"/>
    </row>
    <row r="46" spans="1:13" ht="38.25" x14ac:dyDescent="0.25">
      <c r="A46" s="39" t="s">
        <v>93</v>
      </c>
      <c r="B46" s="39" t="s">
        <v>94</v>
      </c>
      <c r="C46" s="40" t="s">
        <v>95</v>
      </c>
      <c r="D46" s="41">
        <v>2</v>
      </c>
      <c r="E46" s="42">
        <v>539.24</v>
      </c>
      <c r="F46" s="43"/>
      <c r="G46" s="44"/>
      <c r="H46" s="45"/>
      <c r="I46" s="59">
        <v>1078.48</v>
      </c>
      <c r="J46" s="44">
        <f t="shared" ref="J46:J91" si="7">ROUND((E46*G46),2)</f>
        <v>0</v>
      </c>
      <c r="K46" s="46">
        <f t="shared" ref="K46:K52" si="8">ROUND((E46*H46),2)</f>
        <v>0</v>
      </c>
    </row>
    <row r="47" spans="1:13" ht="38.25" x14ac:dyDescent="0.25">
      <c r="A47" s="39" t="s">
        <v>96</v>
      </c>
      <c r="B47" s="39" t="s">
        <v>97</v>
      </c>
      <c r="C47" s="40" t="s">
        <v>95</v>
      </c>
      <c r="D47" s="41">
        <v>1</v>
      </c>
      <c r="E47" s="42">
        <v>596.22</v>
      </c>
      <c r="F47" s="43"/>
      <c r="G47" s="44"/>
      <c r="H47" s="45"/>
      <c r="I47" s="59">
        <v>596.22</v>
      </c>
      <c r="J47" s="44">
        <f t="shared" si="7"/>
        <v>0</v>
      </c>
      <c r="K47" s="46">
        <f t="shared" si="8"/>
        <v>0</v>
      </c>
    </row>
    <row r="48" spans="1:13" ht="38.25" x14ac:dyDescent="0.25">
      <c r="A48" s="39" t="s">
        <v>98</v>
      </c>
      <c r="B48" s="39" t="s">
        <v>99</v>
      </c>
      <c r="C48" s="40" t="s">
        <v>30</v>
      </c>
      <c r="D48" s="41">
        <v>88.86</v>
      </c>
      <c r="E48" s="42">
        <v>80.489999999999995</v>
      </c>
      <c r="F48" s="43"/>
      <c r="G48" s="44"/>
      <c r="H48" s="45"/>
      <c r="I48" s="59">
        <v>7152.34</v>
      </c>
      <c r="J48" s="44">
        <f t="shared" si="7"/>
        <v>0</v>
      </c>
      <c r="K48" s="46">
        <f t="shared" si="8"/>
        <v>0</v>
      </c>
    </row>
    <row r="49" spans="1:11" ht="51" x14ac:dyDescent="0.25">
      <c r="A49" s="39" t="s">
        <v>100</v>
      </c>
      <c r="B49" s="39" t="s">
        <v>101</v>
      </c>
      <c r="C49" s="40" t="s">
        <v>30</v>
      </c>
      <c r="D49" s="41">
        <v>88.86</v>
      </c>
      <c r="E49" s="42">
        <v>80.599999999999994</v>
      </c>
      <c r="F49" s="43"/>
      <c r="G49" s="44"/>
      <c r="H49" s="45"/>
      <c r="I49" s="59">
        <v>7162.11</v>
      </c>
      <c r="J49" s="44">
        <f t="shared" si="7"/>
        <v>0</v>
      </c>
      <c r="K49" s="46">
        <f t="shared" si="8"/>
        <v>0</v>
      </c>
    </row>
    <row r="50" spans="1:11" ht="25.5" x14ac:dyDescent="0.25">
      <c r="A50" s="39" t="s">
        <v>102</v>
      </c>
      <c r="B50" s="39" t="s">
        <v>103</v>
      </c>
      <c r="C50" s="40" t="s">
        <v>30</v>
      </c>
      <c r="D50" s="41">
        <v>78.430000000000007</v>
      </c>
      <c r="E50" s="42">
        <v>46.04</v>
      </c>
      <c r="F50" s="43"/>
      <c r="G50" s="44"/>
      <c r="H50" s="45"/>
      <c r="I50" s="59">
        <v>3610.91</v>
      </c>
      <c r="J50" s="44">
        <f t="shared" si="7"/>
        <v>0</v>
      </c>
      <c r="K50" s="46">
        <f t="shared" si="8"/>
        <v>0</v>
      </c>
    </row>
    <row r="51" spans="1:11" ht="25.5" x14ac:dyDescent="0.25">
      <c r="A51" s="39" t="s">
        <v>104</v>
      </c>
      <c r="B51" s="39" t="s">
        <v>105</v>
      </c>
      <c r="C51" s="40" t="s">
        <v>106</v>
      </c>
      <c r="D51" s="41">
        <v>11.72</v>
      </c>
      <c r="E51" s="42">
        <v>136.62</v>
      </c>
      <c r="F51" s="43"/>
      <c r="G51" s="44"/>
      <c r="H51" s="45"/>
      <c r="I51" s="59">
        <v>1601.18</v>
      </c>
      <c r="J51" s="44">
        <f t="shared" si="7"/>
        <v>0</v>
      </c>
      <c r="K51" s="46">
        <f t="shared" si="8"/>
        <v>0</v>
      </c>
    </row>
    <row r="52" spans="1:11" ht="38.25" x14ac:dyDescent="0.25">
      <c r="A52" s="39" t="s">
        <v>107</v>
      </c>
      <c r="B52" s="39" t="s">
        <v>108</v>
      </c>
      <c r="C52" s="40" t="s">
        <v>106</v>
      </c>
      <c r="D52" s="41">
        <v>23.44</v>
      </c>
      <c r="E52" s="42">
        <v>72.19</v>
      </c>
      <c r="F52" s="43"/>
      <c r="G52" s="44"/>
      <c r="H52" s="45"/>
      <c r="I52" s="59">
        <v>1692.13</v>
      </c>
      <c r="J52" s="44">
        <f t="shared" si="7"/>
        <v>0</v>
      </c>
      <c r="K52" s="46">
        <f t="shared" si="8"/>
        <v>0</v>
      </c>
    </row>
    <row r="53" spans="1:11" x14ac:dyDescent="0.25">
      <c r="A53" s="39"/>
      <c r="B53" s="39"/>
      <c r="C53" s="40"/>
      <c r="D53" s="41"/>
      <c r="E53" s="42"/>
      <c r="F53" s="43"/>
      <c r="G53" s="44"/>
      <c r="H53" s="45"/>
      <c r="I53" s="55">
        <f>SUM(I46:I52)</f>
        <v>22893.370000000003</v>
      </c>
      <c r="J53" s="48">
        <f>SUM(J46:J52)</f>
        <v>0</v>
      </c>
      <c r="K53" s="49">
        <f>SUM(K46:K52)</f>
        <v>0</v>
      </c>
    </row>
    <row r="54" spans="1:11" x14ac:dyDescent="0.25">
      <c r="A54" s="32" t="s">
        <v>109</v>
      </c>
      <c r="B54" s="32" t="s">
        <v>110</v>
      </c>
      <c r="C54" s="32"/>
      <c r="D54" s="33"/>
      <c r="E54" s="50"/>
      <c r="F54" s="51"/>
      <c r="G54" s="52"/>
      <c r="H54" s="53"/>
      <c r="I54" s="51">
        <f>ROUND((D54*E54),2)</f>
        <v>0</v>
      </c>
      <c r="J54" s="52"/>
      <c r="K54" s="54"/>
    </row>
    <row r="55" spans="1:11" ht="51" x14ac:dyDescent="0.25">
      <c r="A55" s="39" t="s">
        <v>111</v>
      </c>
      <c r="B55" s="39" t="s">
        <v>112</v>
      </c>
      <c r="C55" s="40" t="s">
        <v>30</v>
      </c>
      <c r="D55" s="41">
        <v>387.36</v>
      </c>
      <c r="E55" s="42">
        <v>8.69</v>
      </c>
      <c r="F55" s="43"/>
      <c r="G55" s="44"/>
      <c r="H55" s="45"/>
      <c r="I55" s="59">
        <v>3366.15</v>
      </c>
      <c r="J55" s="44">
        <f t="shared" si="7"/>
        <v>0</v>
      </c>
      <c r="K55" s="46">
        <f>ROUND((E55*H55),2)</f>
        <v>0</v>
      </c>
    </row>
    <row r="56" spans="1:11" ht="51" x14ac:dyDescent="0.25">
      <c r="A56" s="39" t="s">
        <v>113</v>
      </c>
      <c r="B56" s="39" t="s">
        <v>114</v>
      </c>
      <c r="C56" s="40" t="s">
        <v>30</v>
      </c>
      <c r="D56" s="41">
        <v>387.36</v>
      </c>
      <c r="E56" s="42">
        <v>38.229999999999997</v>
      </c>
      <c r="F56" s="43"/>
      <c r="G56" s="44"/>
      <c r="H56" s="45"/>
      <c r="I56" s="59">
        <v>14808.77</v>
      </c>
      <c r="J56" s="44">
        <f t="shared" si="7"/>
        <v>0</v>
      </c>
      <c r="K56" s="46">
        <f>ROUND((E56*H56),2)</f>
        <v>0</v>
      </c>
    </row>
    <row r="57" spans="1:11" ht="51" x14ac:dyDescent="0.25">
      <c r="A57" s="39" t="s">
        <v>115</v>
      </c>
      <c r="B57" s="39" t="s">
        <v>116</v>
      </c>
      <c r="C57" s="40" t="s">
        <v>30</v>
      </c>
      <c r="D57" s="41">
        <v>21.91</v>
      </c>
      <c r="E57" s="42">
        <v>73.14</v>
      </c>
      <c r="F57" s="43"/>
      <c r="G57" s="44"/>
      <c r="H57" s="45"/>
      <c r="I57" s="59">
        <v>1602.49</v>
      </c>
      <c r="J57" s="44">
        <f t="shared" si="7"/>
        <v>0</v>
      </c>
      <c r="K57" s="46">
        <f>ROUND((E57*H57),2)</f>
        <v>0</v>
      </c>
    </row>
    <row r="58" spans="1:11" x14ac:dyDescent="0.25">
      <c r="A58" s="39"/>
      <c r="B58" s="39"/>
      <c r="C58" s="40"/>
      <c r="D58" s="41"/>
      <c r="E58" s="42"/>
      <c r="F58" s="43"/>
      <c r="G58" s="44"/>
      <c r="H58" s="45"/>
      <c r="I58" s="55">
        <f>SUM(I55:I57)</f>
        <v>19777.410000000003</v>
      </c>
      <c r="J58" s="48">
        <f>SUM(J55:J57)</f>
        <v>0</v>
      </c>
      <c r="K58" s="49">
        <f>SUM(K55:K55)</f>
        <v>0</v>
      </c>
    </row>
    <row r="59" spans="1:11" x14ac:dyDescent="0.25">
      <c r="A59" s="32" t="s">
        <v>117</v>
      </c>
      <c r="B59" s="32" t="s">
        <v>118</v>
      </c>
      <c r="C59" s="32"/>
      <c r="D59" s="33"/>
      <c r="E59" s="50"/>
      <c r="F59" s="51"/>
      <c r="G59" s="52"/>
      <c r="H59" s="53"/>
      <c r="I59" s="51"/>
      <c r="J59" s="52"/>
      <c r="K59" s="54"/>
    </row>
    <row r="60" spans="1:11" ht="25.5" x14ac:dyDescent="0.25">
      <c r="A60" s="39" t="s">
        <v>119</v>
      </c>
      <c r="B60" s="39" t="s">
        <v>120</v>
      </c>
      <c r="C60" s="40" t="s">
        <v>30</v>
      </c>
      <c r="D60" s="41">
        <v>78.430000000000007</v>
      </c>
      <c r="E60" s="42">
        <v>18.64</v>
      </c>
      <c r="F60" s="43"/>
      <c r="G60" s="44"/>
      <c r="H60" s="45"/>
      <c r="I60" s="59">
        <v>1461.93</v>
      </c>
      <c r="J60" s="44">
        <f t="shared" si="7"/>
        <v>0</v>
      </c>
      <c r="K60" s="46">
        <f>ROUND((E60*H60),2)</f>
        <v>0</v>
      </c>
    </row>
    <row r="61" spans="1:11" ht="63.75" x14ac:dyDescent="0.25">
      <c r="A61" s="39" t="s">
        <v>121</v>
      </c>
      <c r="B61" s="39" t="s">
        <v>122</v>
      </c>
      <c r="C61" s="40" t="s">
        <v>30</v>
      </c>
      <c r="D61" s="41">
        <v>78.430000000000007</v>
      </c>
      <c r="E61" s="42">
        <v>41.9</v>
      </c>
      <c r="F61" s="43"/>
      <c r="G61" s="44"/>
      <c r="H61" s="45"/>
      <c r="I61" s="59">
        <v>3286.21</v>
      </c>
      <c r="J61" s="44">
        <f t="shared" si="7"/>
        <v>0</v>
      </c>
      <c r="K61" s="46">
        <f>ROUND((E61*H61),2)</f>
        <v>0</v>
      </c>
    </row>
    <row r="62" spans="1:11" ht="38.25" x14ac:dyDescent="0.25">
      <c r="A62" s="39" t="s">
        <v>123</v>
      </c>
      <c r="B62" s="39" t="s">
        <v>124</v>
      </c>
      <c r="C62" s="40" t="s">
        <v>30</v>
      </c>
      <c r="D62" s="41">
        <v>78.430000000000007</v>
      </c>
      <c r="E62" s="42">
        <v>56.58</v>
      </c>
      <c r="F62" s="43"/>
      <c r="G62" s="44"/>
      <c r="H62" s="45"/>
      <c r="I62" s="59">
        <v>4437.5600000000004</v>
      </c>
      <c r="J62" s="44">
        <f t="shared" si="7"/>
        <v>0</v>
      </c>
      <c r="K62" s="46">
        <f>ROUND((E62*H62),2)</f>
        <v>0</v>
      </c>
    </row>
    <row r="63" spans="1:11" x14ac:dyDescent="0.25">
      <c r="A63" s="39"/>
      <c r="B63" s="39"/>
      <c r="C63" s="40"/>
      <c r="D63" s="41"/>
      <c r="E63" s="42"/>
      <c r="F63" s="43"/>
      <c r="G63" s="44"/>
      <c r="H63" s="45"/>
      <c r="I63" s="55">
        <f>SUM(I60:I62)</f>
        <v>9185.7000000000007</v>
      </c>
      <c r="J63" s="48">
        <f>SUM(J60:J62)</f>
        <v>0</v>
      </c>
      <c r="K63" s="49">
        <f>SUM(K60:K62)</f>
        <v>0</v>
      </c>
    </row>
    <row r="64" spans="1:11" x14ac:dyDescent="0.25">
      <c r="A64" s="32" t="s">
        <v>125</v>
      </c>
      <c r="B64" s="32" t="s">
        <v>126</v>
      </c>
      <c r="C64" s="32"/>
      <c r="D64" s="33"/>
      <c r="E64" s="50"/>
      <c r="F64" s="51"/>
      <c r="G64" s="52"/>
      <c r="H64" s="53"/>
      <c r="I64" s="51">
        <f>ROUND((D64*E64),2)</f>
        <v>0</v>
      </c>
      <c r="J64" s="52"/>
      <c r="K64" s="54">
        <f>ROUND((E64*H64),2)</f>
        <v>0</v>
      </c>
    </row>
    <row r="65" spans="1:11" ht="51" x14ac:dyDescent="0.25">
      <c r="A65" s="39" t="s">
        <v>127</v>
      </c>
      <c r="B65" s="39" t="s">
        <v>128</v>
      </c>
      <c r="C65" s="40" t="s">
        <v>15</v>
      </c>
      <c r="D65" s="41">
        <v>2</v>
      </c>
      <c r="E65" s="42">
        <v>1188.92</v>
      </c>
      <c r="F65" s="43"/>
      <c r="G65" s="44"/>
      <c r="H65" s="45"/>
      <c r="I65" s="59">
        <v>2377.84</v>
      </c>
      <c r="J65" s="44">
        <f t="shared" si="7"/>
        <v>0</v>
      </c>
      <c r="K65" s="46">
        <f>ROUND((E65*H65),2)</f>
        <v>0</v>
      </c>
    </row>
    <row r="66" spans="1:11" ht="38.25" x14ac:dyDescent="0.25">
      <c r="A66" s="39" t="s">
        <v>129</v>
      </c>
      <c r="B66" s="39" t="s">
        <v>130</v>
      </c>
      <c r="C66" s="40" t="s">
        <v>30</v>
      </c>
      <c r="D66" s="41">
        <v>8.4</v>
      </c>
      <c r="E66" s="42">
        <v>424</v>
      </c>
      <c r="F66" s="43"/>
      <c r="G66" s="44"/>
      <c r="H66" s="45"/>
      <c r="I66" s="59">
        <v>3561.6</v>
      </c>
      <c r="J66" s="44">
        <f t="shared" si="7"/>
        <v>0</v>
      </c>
      <c r="K66" s="46">
        <f>ROUND((E66*H66),2)</f>
        <v>0</v>
      </c>
    </row>
    <row r="67" spans="1:11" ht="51" x14ac:dyDescent="0.25">
      <c r="A67" s="39" t="s">
        <v>131</v>
      </c>
      <c r="B67" s="39" t="s">
        <v>132</v>
      </c>
      <c r="C67" s="40" t="s">
        <v>30</v>
      </c>
      <c r="D67" s="41">
        <v>8</v>
      </c>
      <c r="E67" s="42">
        <v>318.68</v>
      </c>
      <c r="F67" s="43"/>
      <c r="G67" s="44"/>
      <c r="H67" s="45"/>
      <c r="I67" s="59">
        <v>2549.44</v>
      </c>
      <c r="J67" s="44">
        <f t="shared" si="7"/>
        <v>0</v>
      </c>
      <c r="K67" s="46">
        <f>ROUND((E67*H67),2)</f>
        <v>0</v>
      </c>
    </row>
    <row r="68" spans="1:11" x14ac:dyDescent="0.25">
      <c r="A68" s="39"/>
      <c r="B68" s="39"/>
      <c r="C68" s="40"/>
      <c r="D68" s="41"/>
      <c r="E68" s="42"/>
      <c r="F68" s="43"/>
      <c r="G68" s="44"/>
      <c r="H68" s="45"/>
      <c r="I68" s="55">
        <f>SUM(I65:I67)</f>
        <v>8488.880000000001</v>
      </c>
      <c r="J68" s="48">
        <f>SUM(J65:J67)</f>
        <v>0</v>
      </c>
      <c r="K68" s="49">
        <f>SUM(K65:K67)</f>
        <v>0</v>
      </c>
    </row>
    <row r="69" spans="1:11" x14ac:dyDescent="0.25">
      <c r="A69" s="32" t="s">
        <v>133</v>
      </c>
      <c r="B69" s="32" t="s">
        <v>134</v>
      </c>
      <c r="C69" s="32"/>
      <c r="D69" s="33"/>
      <c r="E69" s="50"/>
      <c r="F69" s="51"/>
      <c r="G69" s="52"/>
      <c r="H69" s="53"/>
      <c r="I69" s="51"/>
      <c r="J69" s="52"/>
      <c r="K69" s="54"/>
    </row>
    <row r="70" spans="1:11" x14ac:dyDescent="0.25">
      <c r="A70" s="39" t="s">
        <v>135</v>
      </c>
      <c r="B70" s="39" t="s">
        <v>136</v>
      </c>
      <c r="C70" s="40" t="s">
        <v>137</v>
      </c>
      <c r="D70" s="41">
        <v>3</v>
      </c>
      <c r="E70" s="42">
        <v>211.9</v>
      </c>
      <c r="F70" s="43"/>
      <c r="G70" s="44"/>
      <c r="H70" s="45"/>
      <c r="I70" s="59">
        <v>635.70000000000005</v>
      </c>
      <c r="J70" s="44">
        <f t="shared" si="7"/>
        <v>0</v>
      </c>
      <c r="K70" s="46">
        <f>ROUND((E70*H70),2)</f>
        <v>0</v>
      </c>
    </row>
    <row r="71" spans="1:11" x14ac:dyDescent="0.25">
      <c r="A71" s="39" t="s">
        <v>138</v>
      </c>
      <c r="B71" s="39" t="s">
        <v>139</v>
      </c>
      <c r="C71" s="40" t="s">
        <v>137</v>
      </c>
      <c r="D71" s="41">
        <v>1</v>
      </c>
      <c r="E71" s="42">
        <v>67.84</v>
      </c>
      <c r="F71" s="43"/>
      <c r="G71" s="44"/>
      <c r="H71" s="45"/>
      <c r="I71" s="59">
        <v>67.84</v>
      </c>
      <c r="J71" s="44">
        <f t="shared" si="7"/>
        <v>0</v>
      </c>
      <c r="K71" s="46">
        <f>ROUND((E71*H71),2)</f>
        <v>0</v>
      </c>
    </row>
    <row r="72" spans="1:11" x14ac:dyDescent="0.25">
      <c r="A72" s="39" t="s">
        <v>140</v>
      </c>
      <c r="B72" s="39" t="s">
        <v>141</v>
      </c>
      <c r="C72" s="40" t="s">
        <v>137</v>
      </c>
      <c r="D72" s="41">
        <v>3</v>
      </c>
      <c r="E72" s="42">
        <v>38.71</v>
      </c>
      <c r="F72" s="43"/>
      <c r="G72" s="44"/>
      <c r="H72" s="45"/>
      <c r="I72" s="59">
        <v>116.13</v>
      </c>
      <c r="J72" s="44">
        <f t="shared" si="7"/>
        <v>0</v>
      </c>
      <c r="K72" s="46">
        <f>ROUND((E72*H72),2)</f>
        <v>0</v>
      </c>
    </row>
    <row r="73" spans="1:11" x14ac:dyDescent="0.25">
      <c r="A73" s="39"/>
      <c r="B73" s="39"/>
      <c r="C73" s="40"/>
      <c r="D73" s="41"/>
      <c r="E73" s="42"/>
      <c r="F73" s="43"/>
      <c r="G73" s="44"/>
      <c r="H73" s="45"/>
      <c r="I73" s="63">
        <f>SUM(I70:I72)</f>
        <v>819.67000000000007</v>
      </c>
      <c r="J73" s="48">
        <f>SUM(J70:J72)</f>
        <v>0</v>
      </c>
      <c r="K73" s="49">
        <f>SUM(K70:K72)</f>
        <v>0</v>
      </c>
    </row>
    <row r="74" spans="1:11" x14ac:dyDescent="0.25">
      <c r="A74" s="32" t="s">
        <v>142</v>
      </c>
      <c r="B74" s="32" t="s">
        <v>143</v>
      </c>
      <c r="C74" s="32"/>
      <c r="D74" s="33"/>
      <c r="E74" s="50"/>
      <c r="F74" s="51"/>
      <c r="G74" s="52"/>
      <c r="H74" s="53"/>
      <c r="I74" s="51"/>
      <c r="J74" s="52"/>
      <c r="K74" s="54"/>
    </row>
    <row r="75" spans="1:11" ht="38.25" x14ac:dyDescent="0.25">
      <c r="A75" s="39" t="s">
        <v>144</v>
      </c>
      <c r="B75" s="39" t="s">
        <v>145</v>
      </c>
      <c r="C75" s="40" t="s">
        <v>95</v>
      </c>
      <c r="D75" s="41">
        <v>3</v>
      </c>
      <c r="E75" s="42">
        <v>158.54</v>
      </c>
      <c r="F75" s="43"/>
      <c r="G75" s="44"/>
      <c r="H75" s="45"/>
      <c r="I75" s="59">
        <v>475.62</v>
      </c>
      <c r="J75" s="44">
        <f t="shared" si="7"/>
        <v>0</v>
      </c>
      <c r="K75" s="46">
        <f t="shared" ref="K75:K87" si="9">ROUND((E75*H75),2)</f>
        <v>0</v>
      </c>
    </row>
    <row r="76" spans="1:11" ht="51" x14ac:dyDescent="0.25">
      <c r="A76" s="39" t="s">
        <v>146</v>
      </c>
      <c r="B76" s="39" t="s">
        <v>147</v>
      </c>
      <c r="C76" s="40" t="s">
        <v>95</v>
      </c>
      <c r="D76" s="41">
        <v>5</v>
      </c>
      <c r="E76" s="42">
        <v>190.49</v>
      </c>
      <c r="F76" s="43"/>
      <c r="G76" s="44"/>
      <c r="H76" s="45"/>
      <c r="I76" s="59">
        <v>952.45</v>
      </c>
      <c r="J76" s="44">
        <f t="shared" si="7"/>
        <v>0</v>
      </c>
      <c r="K76" s="46">
        <f t="shared" si="9"/>
        <v>0</v>
      </c>
    </row>
    <row r="77" spans="1:11" ht="25.5" x14ac:dyDescent="0.25">
      <c r="A77" s="39" t="s">
        <v>148</v>
      </c>
      <c r="B77" s="39" t="s">
        <v>149</v>
      </c>
      <c r="C77" s="40" t="s">
        <v>95</v>
      </c>
      <c r="D77" s="41">
        <v>3</v>
      </c>
      <c r="E77" s="42">
        <v>45.89</v>
      </c>
      <c r="F77" s="43"/>
      <c r="G77" s="44"/>
      <c r="H77" s="45"/>
      <c r="I77" s="59">
        <v>137.66999999999999</v>
      </c>
      <c r="J77" s="44">
        <f t="shared" si="7"/>
        <v>0</v>
      </c>
      <c r="K77" s="46">
        <f t="shared" si="9"/>
        <v>0</v>
      </c>
    </row>
    <row r="78" spans="1:11" ht="25.5" x14ac:dyDescent="0.25">
      <c r="A78" s="39" t="s">
        <v>150</v>
      </c>
      <c r="B78" s="39" t="s">
        <v>151</v>
      </c>
      <c r="C78" s="40" t="s">
        <v>95</v>
      </c>
      <c r="D78" s="41">
        <v>10</v>
      </c>
      <c r="E78" s="42">
        <v>65.180000000000007</v>
      </c>
      <c r="F78" s="43"/>
      <c r="G78" s="44"/>
      <c r="H78" s="45"/>
      <c r="I78" s="59">
        <v>651.79999999999995</v>
      </c>
      <c r="J78" s="44">
        <f t="shared" si="7"/>
        <v>0</v>
      </c>
      <c r="K78" s="46">
        <f t="shared" si="9"/>
        <v>0</v>
      </c>
    </row>
    <row r="79" spans="1:11" ht="38.25" x14ac:dyDescent="0.25">
      <c r="A79" s="39" t="s">
        <v>152</v>
      </c>
      <c r="B79" s="39" t="s">
        <v>153</v>
      </c>
      <c r="C79" s="40" t="s">
        <v>95</v>
      </c>
      <c r="D79" s="41">
        <v>2</v>
      </c>
      <c r="E79" s="42">
        <v>56.38</v>
      </c>
      <c r="F79" s="43"/>
      <c r="G79" s="44"/>
      <c r="H79" s="45"/>
      <c r="I79" s="59">
        <v>112.76</v>
      </c>
      <c r="J79" s="44">
        <f t="shared" si="7"/>
        <v>0</v>
      </c>
      <c r="K79" s="46">
        <f t="shared" si="9"/>
        <v>0</v>
      </c>
    </row>
    <row r="80" spans="1:11" ht="38.25" x14ac:dyDescent="0.25">
      <c r="A80" s="39" t="s">
        <v>154</v>
      </c>
      <c r="B80" s="39" t="s">
        <v>155</v>
      </c>
      <c r="C80" s="40" t="s">
        <v>95</v>
      </c>
      <c r="D80" s="41">
        <v>10</v>
      </c>
      <c r="E80" s="42">
        <v>100.61</v>
      </c>
      <c r="F80" s="43"/>
      <c r="G80" s="44"/>
      <c r="H80" s="45"/>
      <c r="I80" s="59">
        <v>1006.1</v>
      </c>
      <c r="J80" s="44">
        <f t="shared" si="7"/>
        <v>0</v>
      </c>
      <c r="K80" s="46">
        <f t="shared" si="9"/>
        <v>0</v>
      </c>
    </row>
    <row r="81" spans="1:11" ht="38.25" x14ac:dyDescent="0.25">
      <c r="A81" s="39" t="s">
        <v>156</v>
      </c>
      <c r="B81" s="39" t="s">
        <v>157</v>
      </c>
      <c r="C81" s="40" t="s">
        <v>106</v>
      </c>
      <c r="D81" s="41">
        <v>50</v>
      </c>
      <c r="E81" s="42">
        <v>4.75</v>
      </c>
      <c r="F81" s="43"/>
      <c r="G81" s="44"/>
      <c r="H81" s="45"/>
      <c r="I81" s="59">
        <v>237.5</v>
      </c>
      <c r="J81" s="44">
        <f t="shared" si="7"/>
        <v>0</v>
      </c>
      <c r="K81" s="46">
        <f t="shared" si="9"/>
        <v>0</v>
      </c>
    </row>
    <row r="82" spans="1:11" ht="38.25" x14ac:dyDescent="0.25">
      <c r="A82" s="39" t="s">
        <v>158</v>
      </c>
      <c r="B82" s="39" t="s">
        <v>159</v>
      </c>
      <c r="C82" s="40" t="s">
        <v>106</v>
      </c>
      <c r="D82" s="41">
        <v>50</v>
      </c>
      <c r="E82" s="42">
        <v>4.92</v>
      </c>
      <c r="F82" s="43"/>
      <c r="G82" s="44"/>
      <c r="H82" s="45"/>
      <c r="I82" s="59">
        <v>246</v>
      </c>
      <c r="J82" s="44">
        <f t="shared" si="7"/>
        <v>0</v>
      </c>
      <c r="K82" s="46">
        <f t="shared" si="9"/>
        <v>0</v>
      </c>
    </row>
    <row r="83" spans="1:11" ht="38.25" x14ac:dyDescent="0.25">
      <c r="A83" s="39" t="s">
        <v>160</v>
      </c>
      <c r="B83" s="39" t="s">
        <v>161</v>
      </c>
      <c r="C83" s="40" t="s">
        <v>106</v>
      </c>
      <c r="D83" s="41">
        <v>25</v>
      </c>
      <c r="E83" s="42">
        <v>8.0299999999999994</v>
      </c>
      <c r="F83" s="43"/>
      <c r="G83" s="44"/>
      <c r="H83" s="45"/>
      <c r="I83" s="59">
        <v>200.75</v>
      </c>
      <c r="J83" s="44">
        <f t="shared" si="7"/>
        <v>0</v>
      </c>
      <c r="K83" s="46">
        <f t="shared" si="9"/>
        <v>0</v>
      </c>
    </row>
    <row r="84" spans="1:11" ht="38.25" x14ac:dyDescent="0.25">
      <c r="A84" s="39" t="s">
        <v>162</v>
      </c>
      <c r="B84" s="39" t="s">
        <v>163</v>
      </c>
      <c r="C84" s="40" t="s">
        <v>106</v>
      </c>
      <c r="D84" s="41">
        <v>25</v>
      </c>
      <c r="E84" s="42">
        <v>10.5</v>
      </c>
      <c r="F84" s="43"/>
      <c r="G84" s="44"/>
      <c r="H84" s="45"/>
      <c r="I84" s="59">
        <v>262.5</v>
      </c>
      <c r="J84" s="44">
        <f t="shared" si="7"/>
        <v>0</v>
      </c>
      <c r="K84" s="46">
        <f t="shared" si="9"/>
        <v>0</v>
      </c>
    </row>
    <row r="85" spans="1:11" ht="25.5" x14ac:dyDescent="0.25">
      <c r="A85" s="39" t="s">
        <v>164</v>
      </c>
      <c r="B85" s="39" t="s">
        <v>165</v>
      </c>
      <c r="C85" s="40" t="s">
        <v>95</v>
      </c>
      <c r="D85" s="41">
        <v>2</v>
      </c>
      <c r="E85" s="42">
        <v>67.349999999999994</v>
      </c>
      <c r="F85" s="43"/>
      <c r="G85" s="44"/>
      <c r="H85" s="45"/>
      <c r="I85" s="59">
        <v>134.69999999999999</v>
      </c>
      <c r="J85" s="44">
        <f t="shared" si="7"/>
        <v>0</v>
      </c>
      <c r="K85" s="46">
        <f t="shared" si="9"/>
        <v>0</v>
      </c>
    </row>
    <row r="86" spans="1:11" ht="25.5" x14ac:dyDescent="0.25">
      <c r="A86" s="39" t="s">
        <v>166</v>
      </c>
      <c r="B86" s="39" t="s">
        <v>167</v>
      </c>
      <c r="C86" s="40" t="s">
        <v>95</v>
      </c>
      <c r="D86" s="41">
        <v>2</v>
      </c>
      <c r="E86" s="42">
        <v>70.569999999999993</v>
      </c>
      <c r="F86" s="43"/>
      <c r="G86" s="44"/>
      <c r="H86" s="45"/>
      <c r="I86" s="59">
        <v>141.13999999999999</v>
      </c>
      <c r="J86" s="44">
        <f t="shared" si="7"/>
        <v>0</v>
      </c>
      <c r="K86" s="46">
        <f t="shared" si="9"/>
        <v>0</v>
      </c>
    </row>
    <row r="87" spans="1:11" ht="25.5" x14ac:dyDescent="0.25">
      <c r="A87" s="39" t="s">
        <v>168</v>
      </c>
      <c r="B87" s="39" t="s">
        <v>169</v>
      </c>
      <c r="C87" s="40" t="s">
        <v>95</v>
      </c>
      <c r="D87" s="41">
        <v>1</v>
      </c>
      <c r="E87" s="42">
        <v>81.97</v>
      </c>
      <c r="F87" s="43"/>
      <c r="G87" s="44"/>
      <c r="H87" s="45"/>
      <c r="I87" s="59">
        <v>81.97</v>
      </c>
      <c r="J87" s="44">
        <f t="shared" si="7"/>
        <v>0</v>
      </c>
      <c r="K87" s="46">
        <f t="shared" si="9"/>
        <v>0</v>
      </c>
    </row>
    <row r="88" spans="1:11" x14ac:dyDescent="0.25">
      <c r="A88" s="39"/>
      <c r="B88" s="39"/>
      <c r="C88" s="40"/>
      <c r="D88" s="41"/>
      <c r="E88" s="42"/>
      <c r="F88" s="43"/>
      <c r="G88" s="44"/>
      <c r="H88" s="45"/>
      <c r="I88" s="55">
        <f>SUM(I75:I87)</f>
        <v>4640.96</v>
      </c>
      <c r="J88" s="48">
        <f>SUM(J75:J87)</f>
        <v>0</v>
      </c>
      <c r="K88" s="49">
        <f>SUM(K75:K87)</f>
        <v>0</v>
      </c>
    </row>
    <row r="89" spans="1:11" x14ac:dyDescent="0.25">
      <c r="A89" s="32" t="s">
        <v>170</v>
      </c>
      <c r="B89" s="32" t="s">
        <v>171</v>
      </c>
      <c r="C89" s="32"/>
      <c r="D89" s="33"/>
      <c r="E89" s="50"/>
      <c r="F89" s="51"/>
      <c r="G89" s="52"/>
      <c r="H89" s="53"/>
      <c r="I89" s="51"/>
      <c r="J89" s="52"/>
      <c r="K89" s="54"/>
    </row>
    <row r="90" spans="1:11" ht="25.5" x14ac:dyDescent="0.25">
      <c r="A90" s="39" t="s">
        <v>172</v>
      </c>
      <c r="B90" s="39" t="s">
        <v>173</v>
      </c>
      <c r="C90" s="40" t="s">
        <v>30</v>
      </c>
      <c r="D90" s="41">
        <v>365.44</v>
      </c>
      <c r="E90" s="42">
        <v>2.4900000000000002</v>
      </c>
      <c r="F90" s="43"/>
      <c r="G90" s="44"/>
      <c r="H90" s="45"/>
      <c r="I90" s="59">
        <v>909.94</v>
      </c>
      <c r="J90" s="44">
        <f t="shared" si="7"/>
        <v>0</v>
      </c>
      <c r="K90" s="46">
        <f>ROUND((E90*H90),2)</f>
        <v>0</v>
      </c>
    </row>
    <row r="91" spans="1:11" ht="26.25" thickBot="1" x14ac:dyDescent="0.3">
      <c r="A91" s="39" t="s">
        <v>174</v>
      </c>
      <c r="B91" s="39" t="s">
        <v>175</v>
      </c>
      <c r="C91" s="40" t="s">
        <v>30</v>
      </c>
      <c r="D91" s="41">
        <v>365.44</v>
      </c>
      <c r="E91" s="42">
        <v>13.84</v>
      </c>
      <c r="F91" s="43"/>
      <c r="G91" s="44"/>
      <c r="H91" s="45"/>
      <c r="I91" s="64">
        <v>5057.68</v>
      </c>
      <c r="J91" s="65">
        <f t="shared" si="7"/>
        <v>0</v>
      </c>
      <c r="K91" s="66">
        <f>ROUND((E91*H91),2)</f>
        <v>0</v>
      </c>
    </row>
    <row r="92" spans="1:11" ht="13.5" thickBot="1" x14ac:dyDescent="0.3">
      <c r="A92" s="67"/>
      <c r="B92" s="67"/>
      <c r="C92" s="68"/>
      <c r="D92" s="69"/>
      <c r="E92" s="70"/>
      <c r="F92" s="71"/>
      <c r="G92" s="72"/>
      <c r="H92" s="73"/>
      <c r="I92" s="74">
        <f>SUM(I90:I91)</f>
        <v>5967.6200000000008</v>
      </c>
      <c r="J92" s="75">
        <f>SUM(J90:J91)</f>
        <v>0</v>
      </c>
      <c r="K92" s="75">
        <f>SUM(K79:K91)</f>
        <v>0</v>
      </c>
    </row>
    <row r="93" spans="1:11" ht="13.5" thickBot="1" x14ac:dyDescent="0.3">
      <c r="A93" s="76" t="s">
        <v>176</v>
      </c>
      <c r="B93" s="77"/>
      <c r="C93" s="77"/>
      <c r="D93" s="77"/>
      <c r="E93" s="77"/>
      <c r="F93" s="77"/>
      <c r="G93" s="77"/>
      <c r="H93" s="77"/>
      <c r="I93" s="78">
        <f>ROUND((I11+I19+I28+I41+I44+I53+I58+I63+I68+I73+I88+I92),2)</f>
        <v>147077.5</v>
      </c>
      <c r="J93" s="78">
        <f>J11+J19+J28+J41+J44</f>
        <v>33433.42</v>
      </c>
      <c r="K93" s="78"/>
    </row>
    <row r="94" spans="1:11" customFormat="1" ht="16.5" thickTop="1" thickBot="1" x14ac:dyDescent="0.3">
      <c r="A94" s="79" t="s">
        <v>177</v>
      </c>
      <c r="B94" s="80"/>
      <c r="C94" s="80"/>
      <c r="D94" s="80"/>
      <c r="E94" s="81"/>
      <c r="F94" s="82"/>
      <c r="G94" s="83"/>
      <c r="H94" s="83"/>
      <c r="I94" s="83"/>
      <c r="J94" s="83"/>
      <c r="K94" s="84"/>
    </row>
    <row r="95" spans="1:11" customFormat="1" ht="16.5" thickTop="1" thickBot="1" x14ac:dyDescent="0.3">
      <c r="A95" s="85" t="s">
        <v>178</v>
      </c>
      <c r="B95" s="86"/>
      <c r="C95" s="85" t="s">
        <v>179</v>
      </c>
      <c r="D95" s="87"/>
      <c r="E95" s="88"/>
      <c r="F95" s="83"/>
      <c r="G95" s="83"/>
      <c r="H95" s="83"/>
      <c r="I95" s="83"/>
      <c r="J95" s="83"/>
      <c r="K95" s="84"/>
    </row>
    <row r="96" spans="1:11" customFormat="1" ht="16.5" thickTop="1" thickBot="1" x14ac:dyDescent="0.3">
      <c r="A96" s="89"/>
      <c r="B96" s="90"/>
      <c r="C96" s="89"/>
      <c r="D96" s="91"/>
      <c r="E96" s="92"/>
      <c r="F96" s="93"/>
      <c r="G96" s="93"/>
      <c r="H96" s="93"/>
      <c r="I96" s="93"/>
      <c r="J96" s="93"/>
      <c r="K96" s="94"/>
    </row>
    <row r="97" spans="1:11" customFormat="1" ht="15.75" thickBot="1" x14ac:dyDescent="0.3">
      <c r="A97" s="89"/>
      <c r="B97" s="90"/>
      <c r="C97" s="95" t="s">
        <v>180</v>
      </c>
      <c r="D97" s="96"/>
      <c r="E97" s="96"/>
      <c r="F97" s="97" t="s">
        <v>181</v>
      </c>
      <c r="G97" s="98"/>
      <c r="H97" s="99"/>
      <c r="I97" s="100" t="s">
        <v>182</v>
      </c>
      <c r="J97" s="101"/>
      <c r="K97" s="102"/>
    </row>
    <row r="98" spans="1:11" customFormat="1" ht="15" x14ac:dyDescent="0.25">
      <c r="A98" s="103" t="s">
        <v>183</v>
      </c>
      <c r="B98" s="104"/>
      <c r="C98" s="95"/>
      <c r="D98" s="96"/>
      <c r="E98" s="96"/>
      <c r="F98" s="105"/>
      <c r="G98" s="106"/>
      <c r="H98" s="107"/>
      <c r="I98" s="108"/>
      <c r="J98" s="109"/>
      <c r="K98" s="110"/>
    </row>
    <row r="99" spans="1:11" customFormat="1" ht="15" x14ac:dyDescent="0.25">
      <c r="A99" s="111"/>
      <c r="B99" s="104"/>
      <c r="C99" s="112"/>
      <c r="D99" s="113"/>
      <c r="E99" s="114"/>
      <c r="F99" s="105"/>
      <c r="G99" s="106"/>
      <c r="H99" s="107"/>
      <c r="I99" s="108"/>
      <c r="J99" s="109"/>
      <c r="K99" s="110"/>
    </row>
    <row r="100" spans="1:11" customFormat="1" ht="15" x14ac:dyDescent="0.25">
      <c r="A100" s="111"/>
      <c r="B100" s="104"/>
      <c r="C100" s="112"/>
      <c r="D100" s="113"/>
      <c r="E100" s="114"/>
      <c r="F100" s="105"/>
      <c r="G100" s="106"/>
      <c r="H100" s="107"/>
      <c r="I100" s="108"/>
      <c r="J100" s="109"/>
      <c r="K100" s="110"/>
    </row>
    <row r="101" spans="1:11" customFormat="1" ht="15" x14ac:dyDescent="0.25">
      <c r="A101" s="111"/>
      <c r="B101" s="104"/>
      <c r="C101" s="112"/>
      <c r="D101" s="113"/>
      <c r="E101" s="114"/>
      <c r="F101" s="105"/>
      <c r="G101" s="106"/>
      <c r="H101" s="107"/>
      <c r="I101" s="108"/>
      <c r="J101" s="109"/>
      <c r="K101" s="110"/>
    </row>
    <row r="102" spans="1:11" customFormat="1" ht="15.75" thickBot="1" x14ac:dyDescent="0.3">
      <c r="A102" s="115"/>
      <c r="B102" s="116"/>
      <c r="C102" s="117"/>
      <c r="D102" s="118"/>
      <c r="E102" s="119"/>
      <c r="F102" s="120"/>
      <c r="G102" s="121"/>
      <c r="H102" s="122"/>
      <c r="I102" s="123"/>
      <c r="J102" s="124"/>
      <c r="K102" s="125"/>
    </row>
    <row r="104" spans="1:11" x14ac:dyDescent="0.25">
      <c r="K104" s="61"/>
    </row>
  </sheetData>
  <mergeCells count="20">
    <mergeCell ref="A98:B102"/>
    <mergeCell ref="F98:H102"/>
    <mergeCell ref="I98:K102"/>
    <mergeCell ref="C99:E102"/>
    <mergeCell ref="I6:K6"/>
    <mergeCell ref="F7:H7"/>
    <mergeCell ref="I7:K7"/>
    <mergeCell ref="A93:H93"/>
    <mergeCell ref="A94:E94"/>
    <mergeCell ref="A95:B97"/>
    <mergeCell ref="C95:E96"/>
    <mergeCell ref="C97:E98"/>
    <mergeCell ref="F97:H97"/>
    <mergeCell ref="I97:K97"/>
    <mergeCell ref="A1:K1"/>
    <mergeCell ref="A2:K2"/>
    <mergeCell ref="A3:G3"/>
    <mergeCell ref="H3:I3"/>
    <mergeCell ref="B4:F4"/>
    <mergeCell ref="H4:I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 França</dc:creator>
  <cp:lastModifiedBy>Jefferson França</cp:lastModifiedBy>
  <dcterms:created xsi:type="dcterms:W3CDTF">2022-10-07T15:50:54Z</dcterms:created>
  <dcterms:modified xsi:type="dcterms:W3CDTF">2022-10-07T15:53:05Z</dcterms:modified>
</cp:coreProperties>
</file>